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tmp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-120" yWindow="-120" windowWidth="20730" windowHeight="11040" firstSheet="1" activeTab="3"/>
  </bookViews>
  <sheets>
    <sheet name="PLAN DE MANTENIMIENTO " sheetId="1" r:id="rId1"/>
    <sheet name="Mantenimientos 1 " sheetId="2" r:id="rId2"/>
    <sheet name="Conductores " sheetId="3" r:id="rId3"/>
    <sheet name="Historial de Mantenimientos " sheetId="4" r:id="rId4"/>
    <sheet name="Respaldos " sheetId="5" r:id="rId5"/>
    <sheet name="Hoja1" sheetId="6" r:id="rId6"/>
  </sheets>
  <definedNames>
    <definedName name="AAY">'Conductores '!#REF!</definedName>
    <definedName name="AFU">'Conductores '!#REF!</definedName>
    <definedName name="CONDUCTORES">'Conductores '!$C$4:$C$13</definedName>
    <definedName name="GBN">'Conductores '!#REF!</definedName>
    <definedName name="GBP">'Conductores '!#REF!</definedName>
    <definedName name="GLL">'Conductores '!#REF!</definedName>
    <definedName name="GSB">'Conductores '!#REF!</definedName>
    <definedName name="MO">'Mantenimientos 1 '!#REF!</definedName>
    <definedName name="PA">'PLAN DE MANTENIMIENTO '!$A$9</definedName>
    <definedName name="PAB">'Conductores '!#REF!</definedName>
    <definedName name="PLA">'PLAN DE MANTENIMIENTO '!$A$9:$A$20</definedName>
    <definedName name="PLACAS">'Conductores '!$B$4:$B$13</definedName>
    <definedName name="POS">'Conductores '!#REF!</definedName>
    <definedName name="PT0">'Conductores '!$C$4:$C$5</definedName>
    <definedName name="PTO">'Conductores '!$C$4</definedName>
    <definedName name="PZQ">'Conductores '!#REF!</definedName>
    <definedName name="TI">'PLAN DE MANTENIMIENTO '!$D$9</definedName>
    <definedName name="TIPOS">'Mantenimientos 1 '!$B$4:$B$7</definedName>
    <definedName name="TRA">'Mantenimientos 1 '!#REF!</definedName>
    <definedName name="VE">'Mantenimientos 1 '!#REF!</definedName>
    <definedName name="VEHICULO">'Conductores '!$F$3:$F$4</definedName>
    <definedName name="ZA">'Mantenimientos 1 '!#REF!</definedName>
  </definedNames>
  <calcPr calcId="145621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11" i="1" l="1"/>
  <c r="I10" i="1"/>
  <c r="I9" i="1"/>
  <c r="H9" i="1"/>
  <c r="H18" i="1"/>
  <c r="H17" i="1"/>
  <c r="H16" i="1"/>
  <c r="H15" i="1"/>
  <c r="H14" i="1"/>
  <c r="H13" i="1"/>
  <c r="H12" i="1"/>
  <c r="H11" i="1"/>
  <c r="H10" i="1"/>
  <c r="E18" i="1"/>
  <c r="E17" i="1"/>
  <c r="E16" i="1"/>
  <c r="E15" i="1"/>
  <c r="E10" i="1"/>
  <c r="E14" i="1"/>
  <c r="E13" i="1"/>
  <c r="E12" i="1"/>
  <c r="J10" i="1" l="1"/>
  <c r="K10" i="1" s="1"/>
  <c r="L10" i="1" s="1"/>
  <c r="E11" i="1"/>
  <c r="I18" i="1"/>
  <c r="J18" i="1" s="1"/>
  <c r="K18" i="1" s="1"/>
  <c r="L18" i="1" s="1"/>
  <c r="I17" i="1"/>
  <c r="J17" i="1" s="1"/>
  <c r="K17" i="1" s="1"/>
  <c r="L17" i="1" s="1"/>
  <c r="I16" i="1"/>
  <c r="J16" i="1" s="1"/>
  <c r="K16" i="1" s="1"/>
  <c r="L16" i="1" s="1"/>
  <c r="I15" i="1"/>
  <c r="J15" i="1" s="1"/>
  <c r="K15" i="1" s="1"/>
  <c r="L15" i="1" s="1"/>
  <c r="I14" i="1"/>
  <c r="J14" i="1" s="1"/>
  <c r="K14" i="1" s="1"/>
  <c r="L14" i="1" s="1"/>
  <c r="I13" i="1"/>
  <c r="J13" i="1" s="1"/>
  <c r="K13" i="1" s="1"/>
  <c r="L13" i="1" s="1"/>
  <c r="I12" i="1"/>
  <c r="J12" i="1" s="1"/>
  <c r="K12" i="1" s="1"/>
  <c r="L12" i="1" s="1"/>
  <c r="E9" i="1"/>
  <c r="J11" i="1" l="1"/>
  <c r="K11" i="1" s="1"/>
  <c r="L11" i="1" s="1"/>
  <c r="J9" i="1"/>
  <c r="K9" i="1" s="1"/>
  <c r="L9" i="1" s="1"/>
</calcChain>
</file>

<file path=xl/sharedStrings.xml><?xml version="1.0" encoding="utf-8"?>
<sst xmlns="http://schemas.openxmlformats.org/spreadsheetml/2006/main" count="205" uniqueCount="76">
  <si>
    <t>PLAN DE MANTENIMIENTO DE UNIDADES ABRILTRANS S.A</t>
  </si>
  <si>
    <t xml:space="preserve">PLACA </t>
  </si>
  <si>
    <t xml:space="preserve">CHOFER </t>
  </si>
  <si>
    <t xml:space="preserve">TIPO DE VEHICULO </t>
  </si>
  <si>
    <t xml:space="preserve">TIPO DE MANTENIMIENTO </t>
  </si>
  <si>
    <t xml:space="preserve">TIPOS  DE MANTENIMINTO </t>
  </si>
  <si>
    <t xml:space="preserve">CAMBIO DE ACEITE DE MOTOR </t>
  </si>
  <si>
    <t xml:space="preserve">CAMBIO DE ACEITE DE CAJA DE VELOCIDADES </t>
  </si>
  <si>
    <t xml:space="preserve">CAMBIO DE ACEITE DE TRANSMICION </t>
  </si>
  <si>
    <t xml:space="preserve">TRAILER </t>
  </si>
  <si>
    <t xml:space="preserve">CAMBIO DE ZAPATAS </t>
  </si>
  <si>
    <t xml:space="preserve">Placa </t>
  </si>
  <si>
    <t>PTO 0223</t>
  </si>
  <si>
    <t>PAB 2383</t>
  </si>
  <si>
    <t>POS 0267</t>
  </si>
  <si>
    <t>GBP 3078</t>
  </si>
  <si>
    <t>AAY 0116</t>
  </si>
  <si>
    <t>GLL 0927</t>
  </si>
  <si>
    <t>AFU 0919</t>
  </si>
  <si>
    <t>GBN 8358</t>
  </si>
  <si>
    <t>GSB 3779</t>
  </si>
  <si>
    <t>PZQ 0360</t>
  </si>
  <si>
    <t>William Perez</t>
  </si>
  <si>
    <t xml:space="preserve">Marcelo Abril </t>
  </si>
  <si>
    <t>Alfredo Sandoval</t>
  </si>
  <si>
    <t xml:space="preserve">Milton Abril </t>
  </si>
  <si>
    <t>Elizabeth Sandoval</t>
  </si>
  <si>
    <t>Marcelo Is. Abril</t>
  </si>
  <si>
    <t xml:space="preserve">Luis Abril </t>
  </si>
  <si>
    <t>Eder Lopez</t>
  </si>
  <si>
    <t xml:space="preserve">Jaime Abril </t>
  </si>
  <si>
    <t>CONDUCTORES</t>
  </si>
  <si>
    <t xml:space="preserve">Wilian Sandoval </t>
  </si>
  <si>
    <t xml:space="preserve">VEHICULO </t>
  </si>
  <si>
    <t xml:space="preserve">PESADO </t>
  </si>
  <si>
    <t>LIVIANO</t>
  </si>
  <si>
    <t xml:space="preserve">TIPOS   </t>
  </si>
  <si>
    <t xml:space="preserve">Historial KM Motor </t>
  </si>
  <si>
    <t>Fecha</t>
  </si>
  <si>
    <t>FRECUENCI DE MANTENIMIENTO KMS</t>
  </si>
  <si>
    <t xml:space="preserve">FECHA ULTIMO MANTENIMIENTO </t>
  </si>
  <si>
    <t xml:space="preserve">TACOMETRO ACUMULADO </t>
  </si>
  <si>
    <t xml:space="preserve">TACOMETRO ULTIMO MANTENIMIENTO </t>
  </si>
  <si>
    <t xml:space="preserve">PROXIMO MANTENIMIENTO </t>
  </si>
  <si>
    <t xml:space="preserve">FECHA DE TACOMETRO ACUMULADO </t>
  </si>
  <si>
    <t xml:space="preserve">ACEITE DE MOTOR </t>
  </si>
  <si>
    <t xml:space="preserve">ACEITE DE CAJA </t>
  </si>
  <si>
    <t xml:space="preserve">ACEITE DE TRANSMICION </t>
  </si>
  <si>
    <t>CAMBIO DE ZAPATAS</t>
  </si>
  <si>
    <t xml:space="preserve">REVICION GLOVAL DE TODA LA UNIDAD </t>
  </si>
  <si>
    <t>REVICION GLOVAL DE LA UNIDAD</t>
  </si>
  <si>
    <t>DURACION EN KM</t>
  </si>
  <si>
    <t>A CADUACAR KM</t>
  </si>
  <si>
    <t>POS 0267-GLL 0927</t>
  </si>
  <si>
    <t>GBN 8358-AFU 0919</t>
  </si>
  <si>
    <t>Eduardo Bayas</t>
  </si>
  <si>
    <t>AFU0919</t>
  </si>
  <si>
    <t>KILOMETRAJE</t>
  </si>
  <si>
    <t>PLACA</t>
  </si>
  <si>
    <t>KILOMETRO</t>
  </si>
  <si>
    <t>AAY0116</t>
  </si>
  <si>
    <t>GSB3779</t>
  </si>
  <si>
    <t>GLL0927</t>
  </si>
  <si>
    <t>GBN8358</t>
  </si>
  <si>
    <t>PAB2383</t>
  </si>
  <si>
    <t>PTO0223</t>
  </si>
  <si>
    <t>POS0267</t>
  </si>
  <si>
    <t>PCS1771</t>
  </si>
  <si>
    <t>PZQ0360</t>
  </si>
  <si>
    <t>GBP3078</t>
  </si>
  <si>
    <t>GIR 0872</t>
  </si>
  <si>
    <t>RASTREO</t>
  </si>
  <si>
    <t xml:space="preserve">CARRO </t>
  </si>
  <si>
    <t xml:space="preserve">REFERENCIAS </t>
  </si>
  <si>
    <t>REFERENCIA</t>
  </si>
  <si>
    <t>TACOMETRO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</si>
</sst>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F800]dddd\,\ mmmm\ dd\,\ yyyy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24"/>
      <color theme="1"/>
      <name val="Cambria"/>
      <family val="1"/>
      <scheme val="major"/>
    </font>
    <font>
      <b/>
      <sz val="18"/>
      <color theme="1"/>
      <name val="Cambria"/>
      <family val="1"/>
      <scheme val="major"/>
    </font>
    <font>
      <b/>
      <sz val="11"/>
      <color theme="1"/>
      <name val="Cambria"/>
      <family val="1"/>
      <scheme val="major"/>
    </font>
    <font>
      <b/>
      <sz val="14"/>
      <color theme="1"/>
      <name val="Cambria"/>
      <family val="1"/>
      <scheme val="major"/>
    </font>
    <font>
      <b/>
      <sz val="18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47">
    <xf numFmtId="0" fontId="0" fillId="0" borderId="0" xfId="0"/>
    <xf numFmtId="0" fontId="0" fillId="0" borderId="0" xfId="0" applyAlignment="1">
      <alignment wrapText="1"/>
    </xf>
    <xf numFmtId="0" fontId="0" fillId="0" borderId="1" xfId="0" applyBorder="1"/>
    <xf numFmtId="0" fontId="0" fillId="3" borderId="1" xfId="0" applyFill="1" applyBorder="1" applyAlignment="1">
      <alignment wrapText="1"/>
    </xf>
    <xf numFmtId="0" fontId="1" fillId="0" borderId="1" xfId="0" applyFont="1" applyBorder="1"/>
    <xf numFmtId="0" fontId="1" fillId="4" borderId="1" xfId="0" applyFont="1" applyFill="1" applyBorder="1"/>
    <xf numFmtId="0" fontId="0" fillId="4" borderId="1" xfId="0" applyFill="1" applyBorder="1"/>
    <xf numFmtId="14" fontId="0" fillId="0" borderId="1" xfId="0" applyNumberFormat="1" applyBorder="1"/>
    <xf numFmtId="0" fontId="3" fillId="0" borderId="3" xfId="0" applyFont="1" applyBorder="1"/>
    <xf numFmtId="0" fontId="1" fillId="5" borderId="1" xfId="0" applyFont="1" applyFill="1" applyBorder="1" applyAlignment="1">
      <alignment wrapText="1"/>
    </xf>
    <xf numFmtId="0" fontId="1" fillId="7" borderId="1" xfId="0" applyFont="1" applyFill="1" applyBorder="1" applyAlignment="1">
      <alignment horizontal="right"/>
    </xf>
    <xf numFmtId="14" fontId="1" fillId="8" borderId="1" xfId="0" applyNumberFormat="1" applyFont="1" applyFill="1" applyBorder="1" applyAlignment="1">
      <alignment horizontal="right"/>
    </xf>
    <xf numFmtId="2" fontId="1" fillId="8" borderId="1" xfId="0" applyNumberFormat="1" applyFont="1" applyFill="1" applyBorder="1" applyAlignment="1">
      <alignment horizontal="right"/>
    </xf>
    <xf numFmtId="164" fontId="1" fillId="9" borderId="1" xfId="0" applyNumberFormat="1" applyFont="1" applyFill="1" applyBorder="1" applyAlignment="1">
      <alignment horizontal="right"/>
    </xf>
    <xf numFmtId="0" fontId="1" fillId="9" borderId="1" xfId="0" applyFont="1" applyFill="1" applyBorder="1" applyAlignment="1">
      <alignment horizontal="right"/>
    </xf>
    <xf numFmtId="2" fontId="1" fillId="10" borderId="1" xfId="0" applyNumberFormat="1" applyFont="1" applyFill="1" applyBorder="1"/>
    <xf numFmtId="2" fontId="1" fillId="11" borderId="1" xfId="0" applyNumberFormat="1" applyFont="1" applyFill="1" applyBorder="1"/>
    <xf numFmtId="14" fontId="1" fillId="5" borderId="1" xfId="0" applyNumberFormat="1" applyFont="1" applyFill="1" applyBorder="1" applyAlignment="1">
      <alignment wrapText="1"/>
    </xf>
    <xf numFmtId="0" fontId="1" fillId="8" borderId="1" xfId="0" applyFont="1" applyFill="1" applyBorder="1"/>
    <xf numFmtId="0" fontId="4" fillId="2" borderId="1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1" xfId="0" applyFont="1" applyFill="1" applyBorder="1"/>
    <xf numFmtId="0" fontId="5" fillId="0" borderId="0" xfId="0" applyFont="1"/>
    <xf numFmtId="0" fontId="1" fillId="6" borderId="1" xfId="0" applyFont="1" applyFill="1" applyBorder="1" applyAlignment="1">
      <alignment horizontal="center"/>
    </xf>
    <xf numFmtId="0" fontId="1" fillId="6" borderId="1" xfId="0" applyFont="1" applyFill="1" applyBorder="1" applyAlignment="1">
      <alignment horizontal="center" wrapText="1"/>
    </xf>
    <xf numFmtId="0" fontId="2" fillId="0" borderId="0" xfId="0" applyFont="1" applyAlignment="1">
      <alignment wrapText="1"/>
    </xf>
    <xf numFmtId="0" fontId="6" fillId="0" borderId="0" xfId="0" applyFont="1"/>
    <xf numFmtId="0" fontId="7" fillId="0" borderId="0" xfId="0" applyFont="1"/>
    <xf numFmtId="0" fontId="0" fillId="13" borderId="1" xfId="0" applyFill="1" applyBorder="1"/>
    <xf numFmtId="0" fontId="4" fillId="13" borderId="1" xfId="0" applyFont="1" applyFill="1" applyBorder="1" applyAlignment="1">
      <alignment horizontal="center" vertical="center" wrapText="1"/>
    </xf>
    <xf numFmtId="0" fontId="1" fillId="6" borderId="4" xfId="0" applyFont="1" applyFill="1" applyBorder="1" applyAlignment="1">
      <alignment horizontal="center"/>
    </xf>
    <xf numFmtId="0" fontId="0" fillId="14" borderId="0" xfId="0" applyFill="1" applyBorder="1"/>
    <xf numFmtId="0" fontId="1" fillId="6" borderId="5" xfId="0" applyFont="1" applyFill="1" applyBorder="1" applyAlignment="1">
      <alignment horizontal="center" wrapText="1"/>
    </xf>
    <xf numFmtId="0" fontId="0" fillId="0" borderId="6" xfId="0" applyBorder="1"/>
    <xf numFmtId="0" fontId="0" fillId="12" borderId="0" xfId="0" applyFill="1" applyBorder="1"/>
    <xf numFmtId="0" fontId="1" fillId="4" borderId="6" xfId="0" applyFont="1" applyFill="1" applyBorder="1"/>
    <xf numFmtId="0" fontId="1" fillId="6" borderId="0" xfId="0" applyFont="1" applyFill="1" applyBorder="1" applyAlignment="1">
      <alignment horizontal="center"/>
    </xf>
    <xf numFmtId="0" fontId="2" fillId="0" borderId="0" xfId="0" applyFont="1" applyAlignment="1">
      <alignment horizontal="center" wrapText="1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5" fillId="0" borderId="3" xfId="0" applyFont="1" applyBorder="1" applyAlignment="1">
      <alignment horizontal="center" wrapText="1"/>
    </xf>
    <xf numFmtId="0" fontId="6" fillId="0" borderId="0" xfId="0" applyFont="1" applyAlignment="1">
      <alignment horizontal="center"/>
    </xf>
    <xf numFmtId="0" fontId="0" fillId="0" borderId="1" xfId="0" applyBorder="1" applyAlignment="1">
      <alignment horizontal="center"/>
    </xf>
  </cellXfs>
  <cellStyles count="1">
    <cellStyle name="Normal" xfId="0" builtinId="0"/>
  </cellStyles>
  <dxfs count="3"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tmp"/><Relationship Id="rId3" Type="http://schemas.openxmlformats.org/officeDocument/2006/relationships/image" Target="../media/image3.tmp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tmp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tmp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tm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38101</xdr:rowOff>
    </xdr:from>
    <xdr:to>
      <xdr:col>4</xdr:col>
      <xdr:colOff>600074</xdr:colOff>
      <xdr:row>34</xdr:row>
      <xdr:rowOff>1</xdr:rowOff>
    </xdr:to>
    <xdr:pic>
      <xdr:nvPicPr>
        <xdr:cNvPr id="2" name="1 Imagen">
          <a:extLst>
            <a:ext uri="{FF2B5EF4-FFF2-40B4-BE49-F238E27FC236}">
              <a16:creationId xmlns:a16="http://schemas.microsoft.com/office/drawing/2014/main" xmlns="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0101"/>
          <a:ext cx="3648074" cy="5676900"/>
        </a:xfrm>
        <a:prstGeom prst="rect">
          <a:avLst/>
        </a:prstGeom>
      </xdr:spPr>
    </xdr:pic>
    <xdr:clientData/>
  </xdr:twoCellAnchor>
  <xdr:twoCellAnchor editAs="oneCell">
    <xdr:from>
      <xdr:col>6</xdr:col>
      <xdr:colOff>9526</xdr:colOff>
      <xdr:row>4</xdr:row>
      <xdr:rowOff>0</xdr:rowOff>
    </xdr:from>
    <xdr:to>
      <xdr:col>11</xdr:col>
      <xdr:colOff>409016</xdr:colOff>
      <xdr:row>34</xdr:row>
      <xdr:rowOff>29765</xdr:rowOff>
    </xdr:to>
    <xdr:pic>
      <xdr:nvPicPr>
        <xdr:cNvPr id="3" name="2 Imagen">
          <a:extLst>
            <a:ext uri="{FF2B5EF4-FFF2-40B4-BE49-F238E27FC236}">
              <a16:creationId xmlns:a16="http://schemas.microsoft.com/office/drawing/2014/main" xmlns="" id="{00000000-0008-0000-04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6874" b="6327"/>
        <a:stretch/>
      </xdr:blipFill>
      <xdr:spPr>
        <a:xfrm>
          <a:off x="4593432" y="972344"/>
          <a:ext cx="4219412" cy="5685233"/>
        </a:xfrm>
        <a:prstGeom prst="rect">
          <a:avLst/>
        </a:prstGeom>
      </xdr:spPr>
    </xdr:pic>
    <xdr:clientData/>
  </xdr:twoCellAnchor>
  <xdr:twoCellAnchor editAs="oneCell">
    <xdr:from>
      <xdr:col>17</xdr:col>
      <xdr:colOff>761304</xdr:colOff>
      <xdr:row>4</xdr:row>
      <xdr:rowOff>-1</xdr:rowOff>
    </xdr:from>
    <xdr:to>
      <xdr:col>23</xdr:col>
      <xdr:colOff>220149</xdr:colOff>
      <xdr:row>31</xdr:row>
      <xdr:rowOff>158749</xdr:rowOff>
    </xdr:to>
    <xdr:pic>
      <xdr:nvPicPr>
        <xdr:cNvPr id="5" name="4 Imagen" descr="1702202301019000162800120070110000017410005003313.pdf - Google Chrome">
          <a:extLst>
            <a:ext uri="{FF2B5EF4-FFF2-40B4-BE49-F238E27FC236}">
              <a16:creationId xmlns:a16="http://schemas.microsoft.com/office/drawing/2014/main" xmlns="" id="{00000000-0008-0000-04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379" t="28760" r="36695" b="2702"/>
        <a:stretch/>
      </xdr:blipFill>
      <xdr:spPr>
        <a:xfrm>
          <a:off x="13749038" y="754062"/>
          <a:ext cx="4042752" cy="5248671"/>
        </a:xfrm>
        <a:prstGeom prst="rect">
          <a:avLst/>
        </a:prstGeom>
      </xdr:spPr>
    </xdr:pic>
    <xdr:clientData/>
  </xdr:twoCellAnchor>
  <xdr:twoCellAnchor editAs="oneCell">
    <xdr:from>
      <xdr:col>5</xdr:col>
      <xdr:colOff>555625</xdr:colOff>
      <xdr:row>37</xdr:row>
      <xdr:rowOff>45162</xdr:rowOff>
    </xdr:from>
    <xdr:to>
      <xdr:col>10</xdr:col>
      <xdr:colOff>626357</xdr:colOff>
      <xdr:row>55</xdr:row>
      <xdr:rowOff>160986</xdr:rowOff>
    </xdr:to>
    <xdr:pic>
      <xdr:nvPicPr>
        <xdr:cNvPr id="6" name="5 Imagen">
          <a:extLst>
            <a:ext uri="{FF2B5EF4-FFF2-40B4-BE49-F238E27FC236}">
              <a16:creationId xmlns:a16="http://schemas.microsoft.com/office/drawing/2014/main" xmlns="" id="{00000000-0008-0000-04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0591" t="20212" r="20760" b="6130"/>
        <a:stretch/>
      </xdr:blipFill>
      <xdr:spPr>
        <a:xfrm>
          <a:off x="4379040" y="7209035"/>
          <a:ext cx="3894148" cy="3496528"/>
        </a:xfrm>
        <a:prstGeom prst="rect">
          <a:avLst/>
        </a:prstGeom>
      </xdr:spPr>
    </xdr:pic>
    <xdr:clientData/>
  </xdr:twoCellAnchor>
  <xdr:twoCellAnchor editAs="oneCell">
    <xdr:from>
      <xdr:col>12</xdr:col>
      <xdr:colOff>9921</xdr:colOff>
      <xdr:row>37</xdr:row>
      <xdr:rowOff>19843</xdr:rowOff>
    </xdr:from>
    <xdr:to>
      <xdr:col>17</xdr:col>
      <xdr:colOff>509145</xdr:colOff>
      <xdr:row>54</xdr:row>
      <xdr:rowOff>158751</xdr:rowOff>
    </xdr:to>
    <xdr:pic>
      <xdr:nvPicPr>
        <xdr:cNvPr id="7" name="6 Imagen">
          <a:extLst>
            <a:ext uri="{FF2B5EF4-FFF2-40B4-BE49-F238E27FC236}">
              <a16:creationId xmlns:a16="http://schemas.microsoft.com/office/drawing/2014/main" xmlns="" id="{00000000-0008-0000-04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0668" t="13565" r="20912" b="5994"/>
        <a:stretch/>
      </xdr:blipFill>
      <xdr:spPr>
        <a:xfrm>
          <a:off x="9177734" y="7213202"/>
          <a:ext cx="4319145" cy="3343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59532</xdr:rowOff>
    </xdr:from>
    <xdr:to>
      <xdr:col>4</xdr:col>
      <xdr:colOff>732796</xdr:colOff>
      <xdr:row>59</xdr:row>
      <xdr:rowOff>174401</xdr:rowOff>
    </xdr:to>
    <xdr:pic>
      <xdr:nvPicPr>
        <xdr:cNvPr id="8" name="7 Imagen">
          <a:extLst>
            <a:ext uri="{FF2B5EF4-FFF2-40B4-BE49-F238E27FC236}">
              <a16:creationId xmlns:a16="http://schemas.microsoft.com/office/drawing/2014/main" xmlns="" id="{00000000-0008-0000-04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0592" t="12887" r="22056" b="5044"/>
        <a:stretch/>
      </xdr:blipFill>
      <xdr:spPr>
        <a:xfrm>
          <a:off x="0" y="7035588"/>
          <a:ext cx="3791528" cy="443465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</xdr:row>
      <xdr:rowOff>1</xdr:rowOff>
    </xdr:from>
    <xdr:to>
      <xdr:col>29</xdr:col>
      <xdr:colOff>611520</xdr:colOff>
      <xdr:row>30</xdr:row>
      <xdr:rowOff>99220</xdr:rowOff>
    </xdr:to>
    <xdr:pic>
      <xdr:nvPicPr>
        <xdr:cNvPr id="9" name="8 Imagen">
          <a:extLst>
            <a:ext uri="{FF2B5EF4-FFF2-40B4-BE49-F238E27FC236}">
              <a16:creationId xmlns:a16="http://schemas.microsoft.com/office/drawing/2014/main" xmlns="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335625" y="972345"/>
          <a:ext cx="4431442" cy="5000624"/>
        </a:xfrm>
        <a:prstGeom prst="rect">
          <a:avLst/>
        </a:prstGeom>
      </xdr:spPr>
    </xdr:pic>
    <xdr:clientData/>
  </xdr:twoCellAnchor>
  <xdr:twoCellAnchor editAs="oneCell">
    <xdr:from>
      <xdr:col>17</xdr:col>
      <xdr:colOff>694533</xdr:colOff>
      <xdr:row>37</xdr:row>
      <xdr:rowOff>99219</xdr:rowOff>
    </xdr:from>
    <xdr:to>
      <xdr:col>22</xdr:col>
      <xdr:colOff>636588</xdr:colOff>
      <xdr:row>51</xdr:row>
      <xdr:rowOff>109142</xdr:rowOff>
    </xdr:to>
    <xdr:pic>
      <xdr:nvPicPr>
        <xdr:cNvPr id="10" name="9 Imagen">
          <a:extLst>
            <a:ext uri="{FF2B5EF4-FFF2-40B4-BE49-F238E27FC236}">
              <a16:creationId xmlns:a16="http://schemas.microsoft.com/office/drawing/2014/main" xmlns="" id="{00000000-0008-0000-04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0287" t="13294" r="21446" b="13726"/>
        <a:stretch/>
      </xdr:blipFill>
      <xdr:spPr>
        <a:xfrm>
          <a:off x="13682267" y="7292578"/>
          <a:ext cx="3761977" cy="2649141"/>
        </a:xfrm>
        <a:prstGeom prst="rect">
          <a:avLst/>
        </a:prstGeom>
      </xdr:spPr>
    </xdr:pic>
    <xdr:clientData/>
  </xdr:twoCellAnchor>
  <xdr:twoCellAnchor editAs="oneCell">
    <xdr:from>
      <xdr:col>24</xdr:col>
      <xdr:colOff>29765</xdr:colOff>
      <xdr:row>37</xdr:row>
      <xdr:rowOff>0</xdr:rowOff>
    </xdr:from>
    <xdr:to>
      <xdr:col>28</xdr:col>
      <xdr:colOff>729954</xdr:colOff>
      <xdr:row>52</xdr:row>
      <xdr:rowOff>128985</xdr:rowOff>
    </xdr:to>
    <xdr:pic>
      <xdr:nvPicPr>
        <xdr:cNvPr id="11" name="10 Imagen">
          <a:extLst>
            <a:ext uri="{FF2B5EF4-FFF2-40B4-BE49-F238E27FC236}">
              <a16:creationId xmlns:a16="http://schemas.microsoft.com/office/drawing/2014/main" xmlns="" id="{00000000-0008-0000-04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3413" t="20890" r="24268" b="5859"/>
        <a:stretch/>
      </xdr:blipFill>
      <xdr:spPr>
        <a:xfrm>
          <a:off x="18365390" y="7193359"/>
          <a:ext cx="3756127" cy="2956719"/>
        </a:xfrm>
        <a:prstGeom prst="rect">
          <a:avLst/>
        </a:prstGeom>
      </xdr:spPr>
    </xdr:pic>
    <xdr:clientData/>
  </xdr:twoCellAnchor>
  <xdr:twoCellAnchor editAs="oneCell">
    <xdr:from>
      <xdr:col>17</xdr:col>
      <xdr:colOff>678181</xdr:colOff>
      <xdr:row>53</xdr:row>
      <xdr:rowOff>60091</xdr:rowOff>
    </xdr:from>
    <xdr:to>
      <xdr:col>23</xdr:col>
      <xdr:colOff>41160</xdr:colOff>
      <xdr:row>73</xdr:row>
      <xdr:rowOff>21102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xmlns="" id="{00000000-0008-0000-04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8752" r="7282" b="13727"/>
        <a:stretch/>
      </xdr:blipFill>
      <xdr:spPr>
        <a:xfrm>
          <a:off x="13677794" y="10229035"/>
          <a:ext cx="3951077" cy="3717349"/>
        </a:xfrm>
        <a:prstGeom prst="rect">
          <a:avLst/>
        </a:prstGeom>
      </xdr:spPr>
    </xdr:pic>
    <xdr:clientData/>
  </xdr:twoCellAnchor>
  <xdr:twoCellAnchor editAs="oneCell">
    <xdr:from>
      <xdr:col>12</xdr:col>
      <xdr:colOff>297658</xdr:colOff>
      <xdr:row>55</xdr:row>
      <xdr:rowOff>19844</xdr:rowOff>
    </xdr:from>
    <xdr:to>
      <xdr:col>16</xdr:col>
      <xdr:colOff>436563</xdr:colOff>
      <xdr:row>75</xdr:row>
      <xdr:rowOff>19844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xmlns="" id="{00000000-0008-0000-04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3935" t="14846" b="11642"/>
        <a:stretch/>
      </xdr:blipFill>
      <xdr:spPr>
        <a:xfrm>
          <a:off x="9465471" y="10606485"/>
          <a:ext cx="3194842" cy="3770312"/>
        </a:xfrm>
        <a:prstGeom prst="rect">
          <a:avLst/>
        </a:prstGeom>
      </xdr:spPr>
    </xdr:pic>
    <xdr:clientData/>
  </xdr:twoCellAnchor>
  <xdr:twoCellAnchor editAs="oneCell">
    <xdr:from>
      <xdr:col>31</xdr:col>
      <xdr:colOff>500062</xdr:colOff>
      <xdr:row>4</xdr:row>
      <xdr:rowOff>95249</xdr:rowOff>
    </xdr:from>
    <xdr:to>
      <xdr:col>36</xdr:col>
      <xdr:colOff>285750</xdr:colOff>
      <xdr:row>32</xdr:row>
      <xdr:rowOff>47624</xdr:rowOff>
    </xdr:to>
    <xdr:pic>
      <xdr:nvPicPr>
        <xdr:cNvPr id="14" name="13 Imagen">
          <a:extLst>
            <a:ext uri="{FF2B5EF4-FFF2-40B4-BE49-F238E27FC236}">
              <a16:creationId xmlns:a16="http://schemas.microsoft.com/office/drawing/2014/main" xmlns="" id="{00000000-0008-0000-04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5960" t="11460" r="-5960" b="9030"/>
        <a:stretch/>
      </xdr:blipFill>
      <xdr:spPr>
        <a:xfrm>
          <a:off x="24122062" y="1119187"/>
          <a:ext cx="3595688" cy="528637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60</xdr:row>
      <xdr:rowOff>0</xdr:rowOff>
    </xdr:from>
    <xdr:to>
      <xdr:col>28</xdr:col>
      <xdr:colOff>304800</xdr:colOff>
      <xdr:row>61</xdr:row>
      <xdr:rowOff>114300</xdr:rowOff>
    </xdr:to>
    <xdr:sp macro="" textlink="">
      <xdr:nvSpPr>
        <xdr:cNvPr id="1025" name="AutoShape 1" descr="blob:https://web.whatsapp.com/4e208948-8fae-4432-813f-c05e640fa14a">
          <a:extLst>
            <a:ext uri="{FF2B5EF4-FFF2-40B4-BE49-F238E27FC236}">
              <a16:creationId xmlns:a16="http://schemas.microsoft.com/office/drawing/2014/main" xmlns="" id="{00000000-0008-0000-0400-000001040000}"/>
            </a:ext>
          </a:extLst>
        </xdr:cNvPr>
        <xdr:cNvSpPr>
          <a:spLocks noChangeAspect="1" noChangeArrowheads="1"/>
        </xdr:cNvSpPr>
      </xdr:nvSpPr>
      <xdr:spPr bwMode="auto">
        <a:xfrm>
          <a:off x="21336000" y="117062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24</xdr:col>
      <xdr:colOff>76200</xdr:colOff>
      <xdr:row>53</xdr:row>
      <xdr:rowOff>171450</xdr:rowOff>
    </xdr:from>
    <xdr:to>
      <xdr:col>31</xdr:col>
      <xdr:colOff>219839</xdr:colOff>
      <xdr:row>82</xdr:row>
      <xdr:rowOff>124589</xdr:rowOff>
    </xdr:to>
    <xdr:pic>
      <xdr:nvPicPr>
        <xdr:cNvPr id="15" name="14 Imagen" descr="Recorte de pantalla">
          <a:extLst>
            <a:ext uri="{FF2B5EF4-FFF2-40B4-BE49-F238E27FC236}">
              <a16:creationId xmlns:a16="http://schemas.microsoft.com/office/drawing/2014/main" xmlns="" id="{00000000-0008-0000-0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64200" y="10544175"/>
          <a:ext cx="5477639" cy="5477639"/>
        </a:xfrm>
        <a:prstGeom prst="rect">
          <a:avLst/>
        </a:prstGeom>
      </xdr:spPr>
    </xdr:pic>
    <xdr:clientData/>
  </xdr:twoCellAnchor>
  <xdr:twoCellAnchor editAs="oneCell">
    <xdr:from>
      <xdr:col>38</xdr:col>
      <xdr:colOff>729499</xdr:colOff>
      <xdr:row>4</xdr:row>
      <xdr:rowOff>119064</xdr:rowOff>
    </xdr:from>
    <xdr:to>
      <xdr:col>44</xdr:col>
      <xdr:colOff>172238</xdr:colOff>
      <xdr:row>26</xdr:row>
      <xdr:rowOff>71438</xdr:rowOff>
    </xdr:to>
    <xdr:pic>
      <xdr:nvPicPr>
        <xdr:cNvPr id="16" name="15 Imagen" descr="Recorte de pantalla">
          <a:extLst>
            <a:ext uri="{FF2B5EF4-FFF2-40B4-BE49-F238E27FC236}">
              <a16:creationId xmlns:a16="http://schemas.microsoft.com/office/drawing/2014/main" xmlns="" id="{00000000-0008-0000-04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685499" y="1143002"/>
          <a:ext cx="4014739" cy="4143374"/>
        </a:xfrm>
        <a:prstGeom prst="rect">
          <a:avLst/>
        </a:prstGeom>
      </xdr:spPr>
    </xdr:pic>
    <xdr:clientData/>
  </xdr:twoCellAnchor>
  <xdr:twoCellAnchor editAs="oneCell">
    <xdr:from>
      <xdr:col>39</xdr:col>
      <xdr:colOff>80726</xdr:colOff>
      <xdr:row>27</xdr:row>
      <xdr:rowOff>95250</xdr:rowOff>
    </xdr:from>
    <xdr:to>
      <xdr:col>44</xdr:col>
      <xdr:colOff>14940</xdr:colOff>
      <xdr:row>51</xdr:row>
      <xdr:rowOff>71437</xdr:rowOff>
    </xdr:to>
    <xdr:pic>
      <xdr:nvPicPr>
        <xdr:cNvPr id="17" name="16 Imagen" descr="Recorte de pantalla">
          <a:extLst>
            <a:ext uri="{FF2B5EF4-FFF2-40B4-BE49-F238E27FC236}">
              <a16:creationId xmlns:a16="http://schemas.microsoft.com/office/drawing/2014/main" xmlns="" id="{00000000-0008-0000-04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798726" y="5500688"/>
          <a:ext cx="3744214" cy="4548187"/>
        </a:xfrm>
        <a:prstGeom prst="rect">
          <a:avLst/>
        </a:prstGeom>
      </xdr:spPr>
    </xdr:pic>
    <xdr:clientData/>
  </xdr:twoCellAnchor>
  <xdr:twoCellAnchor editAs="oneCell">
    <xdr:from>
      <xdr:col>11</xdr:col>
      <xdr:colOff>503464</xdr:colOff>
      <xdr:row>3</xdr:row>
      <xdr:rowOff>299356</xdr:rowOff>
    </xdr:from>
    <xdr:to>
      <xdr:col>18</xdr:col>
      <xdr:colOff>94895</xdr:colOff>
      <xdr:row>28</xdr:row>
      <xdr:rowOff>76914</xdr:rowOff>
    </xdr:to>
    <xdr:pic>
      <xdr:nvPicPr>
        <xdr:cNvPr id="18" name="17 Imagen" descr="Recorte de pantalla">
          <a:extLst>
            <a:ext uri="{FF2B5EF4-FFF2-40B4-BE49-F238E27FC236}">
              <a16:creationId xmlns:a16="http://schemas.microsoft.com/office/drawing/2014/main" xmlns="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85464" y="1047749"/>
          <a:ext cx="4925431" cy="46489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0"/>
  <sheetViews>
    <sheetView topLeftCell="A6" zoomScale="78" zoomScaleNormal="78" workbookViewId="0">
      <selection activeCell="A19" sqref="A19"/>
    </sheetView>
  </sheetViews>
  <sheetFormatPr baseColWidth="10" defaultRowHeight="15" x14ac:dyDescent="0.25"/>
  <cols>
    <col min="1" max="1" width="10.140625" customWidth="1"/>
    <col min="2" max="2" width="17.42578125" customWidth="1"/>
    <col min="3" max="3" width="13.85546875" customWidth="1"/>
    <col min="4" max="4" width="23" customWidth="1"/>
    <col min="5" max="5" width="12.7109375" customWidth="1"/>
    <col min="6" max="6" width="13.5703125" customWidth="1"/>
    <col min="7" max="7" width="13.42578125" customWidth="1"/>
    <col min="8" max="8" width="13.140625" customWidth="1"/>
    <col min="9" max="10" width="17" customWidth="1"/>
    <col min="11" max="11" width="13.28515625" customWidth="1"/>
    <col min="12" max="12" width="24.42578125" customWidth="1"/>
    <col min="13" max="13" width="6" customWidth="1"/>
    <col min="14" max="14" width="13.42578125" customWidth="1"/>
  </cols>
  <sheetData>
    <row r="1" spans="1:14" ht="15" customHeight="1" x14ac:dyDescent="0.4">
      <c r="C1" s="39" t="s">
        <v>0</v>
      </c>
      <c r="D1" s="39"/>
      <c r="E1" s="39"/>
      <c r="F1" s="39"/>
      <c r="G1" s="39"/>
      <c r="H1" s="39"/>
      <c r="I1" s="39"/>
      <c r="J1" s="39"/>
      <c r="K1" s="39"/>
      <c r="L1" s="27"/>
      <c r="M1" s="27"/>
    </row>
    <row r="2" spans="1:14" ht="15" customHeight="1" x14ac:dyDescent="0.4">
      <c r="C2" s="39"/>
      <c r="D2" s="39"/>
      <c r="E2" s="39"/>
      <c r="F2" s="39"/>
      <c r="G2" s="39"/>
      <c r="H2" s="39"/>
      <c r="I2" s="39"/>
      <c r="J2" s="39"/>
      <c r="K2" s="39"/>
      <c r="L2" s="27"/>
      <c r="M2" s="27"/>
    </row>
    <row r="3" spans="1:14" ht="15" customHeight="1" x14ac:dyDescent="0.4">
      <c r="C3" s="39"/>
      <c r="D3" s="39"/>
      <c r="E3" s="39"/>
      <c r="F3" s="39"/>
      <c r="G3" s="39"/>
      <c r="H3" s="39"/>
      <c r="I3" s="39"/>
      <c r="J3" s="39"/>
      <c r="K3" s="39"/>
      <c r="L3" s="27"/>
      <c r="M3" s="27"/>
    </row>
    <row r="4" spans="1:14" ht="15" customHeight="1" x14ac:dyDescent="0.4">
      <c r="C4" s="39"/>
      <c r="D4" s="39"/>
      <c r="E4" s="39"/>
      <c r="F4" s="39"/>
      <c r="G4" s="39"/>
      <c r="H4" s="39"/>
      <c r="I4" s="39"/>
      <c r="J4" s="39"/>
      <c r="K4" s="39"/>
      <c r="L4" s="27"/>
      <c r="M4" s="27"/>
    </row>
    <row r="5" spans="1:14" ht="15" customHeight="1" x14ac:dyDescent="0.4">
      <c r="C5" s="39"/>
      <c r="D5" s="39"/>
      <c r="E5" s="39"/>
      <c r="F5" s="39"/>
      <c r="G5" s="39"/>
      <c r="H5" s="39"/>
      <c r="I5" s="39"/>
      <c r="J5" s="39"/>
      <c r="K5" s="39"/>
      <c r="L5" s="27"/>
      <c r="M5" s="27"/>
    </row>
    <row r="6" spans="1:14" ht="15" customHeight="1" x14ac:dyDescent="0.4">
      <c r="C6" s="39"/>
      <c r="D6" s="39"/>
      <c r="E6" s="39"/>
      <c r="F6" s="39"/>
      <c r="G6" s="39"/>
      <c r="H6" s="39"/>
      <c r="I6" s="39"/>
      <c r="J6" s="39"/>
      <c r="K6" s="39"/>
      <c r="L6" s="27"/>
      <c r="M6" s="27"/>
    </row>
    <row r="7" spans="1:14" ht="6.75" customHeight="1" x14ac:dyDescent="0.25"/>
    <row r="8" spans="1:14" ht="79.5" customHeight="1" x14ac:dyDescent="0.25">
      <c r="A8" s="19" t="s">
        <v>1</v>
      </c>
      <c r="B8" s="20" t="s">
        <v>2</v>
      </c>
      <c r="C8" s="19" t="s">
        <v>3</v>
      </c>
      <c r="D8" s="19" t="s">
        <v>4</v>
      </c>
      <c r="E8" s="19" t="s">
        <v>39</v>
      </c>
      <c r="F8" s="19" t="s">
        <v>44</v>
      </c>
      <c r="G8" s="19" t="s">
        <v>41</v>
      </c>
      <c r="H8" s="19" t="s">
        <v>40</v>
      </c>
      <c r="I8" s="19" t="s">
        <v>42</v>
      </c>
      <c r="J8" s="19" t="s">
        <v>43</v>
      </c>
      <c r="K8" s="19" t="s">
        <v>52</v>
      </c>
      <c r="L8" s="30"/>
      <c r="M8" s="30"/>
      <c r="N8" s="31" t="s">
        <v>74</v>
      </c>
    </row>
    <row r="9" spans="1:14" ht="33.75" customHeight="1" x14ac:dyDescent="0.25">
      <c r="A9" s="5" t="s">
        <v>12</v>
      </c>
      <c r="B9" s="5" t="s">
        <v>22</v>
      </c>
      <c r="C9" s="4" t="s">
        <v>34</v>
      </c>
      <c r="D9" s="9" t="s">
        <v>7</v>
      </c>
      <c r="E9" s="10" t="str">
        <f>IF(TI='Mantenimientos 1 '!B4,'Mantenimientos 1 '!C4,"")&amp;IF(TI='Mantenimientos 1 '!B5,'Mantenimientos 1 '!C5,"")&amp;IF(TI='Mantenimientos 1 '!B6,'Mantenimientos 1 '!C6,"")&amp;IF(TI='Mantenimientos 1 '!B7,'Mantenimientos 1 '!C7,"")&amp;IF(TI='Mantenimientos 1 '!B8,'Mantenimientos 1 '!C8,"")</f>
        <v>50000</v>
      </c>
      <c r="F9" s="11">
        <v>45217</v>
      </c>
      <c r="G9" s="12">
        <v>322419</v>
      </c>
      <c r="H9" s="13" t="str">
        <f>IF(D9='Mantenimientos 1 '!B4,'Historial de Mantenimientos '!C4,"")&amp;IF(D9='Mantenimientos 1 '!B5,'Historial de Mantenimientos '!H4,"")&amp;IF(D9='Mantenimientos 1 '!B6,'Historial de Mantenimientos '!L4,"")&amp;IF(D9='Mantenimientos 1 '!B7,'Historial de Mantenimientos '!P4,"")&amp;IF(D9='Mantenimientos 1 '!B8,'Historial de Mantenimientos '!C20,"")</f>
        <v>44750</v>
      </c>
      <c r="I9" s="14" t="str">
        <f>IF(TI='Mantenimientos 1 '!B4,'Historial de Mantenimientos '!D4,"")&amp;IF(TI='Mantenimientos 1 '!B5,'Historial de Mantenimientos '!I4,"")&amp;IF(TI='Mantenimientos 1 '!B6,'Historial de Mantenimientos '!M4,"")&amp;IF(TI='Mantenimientos 1 '!B7,'Historial de Mantenimientos '!Q4,"")&amp;IF(TI='Mantenimientos 1 '!B8,'Historial de Mantenimientos '!D20,"")</f>
        <v>263535</v>
      </c>
      <c r="J9" s="15">
        <f>E9+I9</f>
        <v>313535</v>
      </c>
      <c r="K9" s="16">
        <f>J9-G9</f>
        <v>-8884</v>
      </c>
      <c r="L9" s="4" t="str">
        <f>IF(K9&gt;=300,"EN CONDICIONES","")&amp;IF(K9="300:1","ALERTA PROXIMO A VENCER","")&amp;IF(K9&lt;1,"MANTENIMIENTO VENCIDO","")</f>
        <v>MANTENIMIENTO VENCIDO</v>
      </c>
      <c r="M9" s="2"/>
      <c r="N9" s="2" t="s">
        <v>72</v>
      </c>
    </row>
    <row r="10" spans="1:14" ht="30" x14ac:dyDescent="0.25">
      <c r="A10" s="5" t="s">
        <v>13</v>
      </c>
      <c r="B10" s="5" t="s">
        <v>55</v>
      </c>
      <c r="C10" s="4" t="s">
        <v>34</v>
      </c>
      <c r="D10" s="17" t="s">
        <v>7</v>
      </c>
      <c r="E10" s="10" t="str">
        <f>IF(D10='Mantenimientos 1 '!B4,'Mantenimientos 1 '!C4,"")&amp;IF(D10='Mantenimientos 1 '!B5,'Mantenimientos 1 '!C5,"")&amp;IF(D10='Mantenimientos 1 '!B6,'Mantenimientos 1 '!C6,"")&amp;IF(D10='Mantenimientos 1 '!B7,'Mantenimientos 1 '!C7,"")&amp;IF(D10='Mantenimientos 1 '!B8,'Mantenimientos 1 '!C8,"")</f>
        <v>50000</v>
      </c>
      <c r="F10" s="11">
        <v>45217</v>
      </c>
      <c r="G10" s="18">
        <v>966930</v>
      </c>
      <c r="H10" s="13" t="str">
        <f>IF(D10='Mantenimientos 1 '!B4,'Historial de Mantenimientos '!C5,"")&amp;IF(D10='Mantenimientos 1 '!B5,'Historial de Mantenimientos '!H5,"")&amp;IF(D10='Mantenimientos 1 '!B6,'Historial de Mantenimientos '!L5,"")&amp;IF(D10='Mantenimientos 1 '!B7,'Historial de Mantenimientos '!P5,"")&amp;IF(D10='Mantenimientos 1 '!B8,'Historial de Mantenimientos '!C21,"")</f>
        <v>44688</v>
      </c>
      <c r="I10" s="14" t="str">
        <f>IF(D10='Mantenimientos 1 '!B4,'Historial de Mantenimientos '!D5,"")&amp;IF(D10='Mantenimientos 1 '!B5,'Historial de Mantenimientos '!I5,"")&amp;IF(D10='Mantenimientos 1 '!B6,'Historial de Mantenimientos '!M5,"")&amp;IF(D10='Mantenimientos 1 '!B7,'Historial de Mantenimientos '!Q5,"")&amp;IF(D10='Mantenimientos 1 '!B8,'Historial de Mantenimientos '!D21,"")</f>
        <v>901575</v>
      </c>
      <c r="J10" s="15">
        <f t="shared" ref="J10:J18" si="0">E10+I10</f>
        <v>951575</v>
      </c>
      <c r="K10" s="16">
        <f t="shared" ref="K10:K18" si="1">J10-G10</f>
        <v>-15355</v>
      </c>
      <c r="L10" s="4" t="str">
        <f t="shared" ref="L10:L18" si="2">IF(K10&gt;=300,"EN CONDICIONES","")&amp;IF(K10="300:1","ALERTA PROXIMO A VENCER","")&amp;IF(K10&lt;1,"MANTENIMIENTO VENCIDO","")</f>
        <v>MANTENIMIENTO VENCIDO</v>
      </c>
      <c r="M10" s="2"/>
      <c r="N10" s="2" t="s">
        <v>71</v>
      </c>
    </row>
    <row r="11" spans="1:14" ht="30" x14ac:dyDescent="0.25">
      <c r="A11" s="5" t="s">
        <v>14</v>
      </c>
      <c r="B11" s="5" t="s">
        <v>23</v>
      </c>
      <c r="C11" s="4" t="s">
        <v>34</v>
      </c>
      <c r="D11" s="9" t="s">
        <v>7</v>
      </c>
      <c r="E11" s="10" t="str">
        <f>IF(D11='Mantenimientos 1 '!B4,'Mantenimientos 1 '!C4,"")&amp;IF(D11='Mantenimientos 1 '!B5,'Mantenimientos 1 '!C5,"")&amp;IF(D11='Mantenimientos 1 '!B6,'Mantenimientos 1 '!C6,"")&amp;IF(D11='Mantenimientos 1 '!B7,'Mantenimientos 1 '!C7,"")&amp;IF(D11='Mantenimientos 1 '!B8,'Mantenimientos 1 '!C9,"")</f>
        <v>50000</v>
      </c>
      <c r="F11" s="11">
        <v>45217</v>
      </c>
      <c r="G11" s="18">
        <v>898337</v>
      </c>
      <c r="H11" s="13" t="str">
        <f>IF(D11='Mantenimientos 1 '!B4,'Historial de Mantenimientos '!C6,"")&amp;IF(D11='Mantenimientos 1 '!B5,'Historial de Mantenimientos '!H6,"")&amp;IF(D11='Mantenimientos 1 '!B6,'Historial de Mantenimientos '!L6,"")&amp;IF(D11='Mantenimientos 1 '!B7,'Historial de Mantenimientos '!P6,"")&amp;IF(D11='Mantenimientos 1 '!B8,'Historial de Mantenimientos '!C22,"")</f>
        <v>44654</v>
      </c>
      <c r="I11" s="14" t="str">
        <f>IF(D11='Mantenimientos 1 '!B4,'Historial de Mantenimientos '!D6,"")&amp;IF(D11='Mantenimientos 1 '!B5,'Historial de Mantenimientos '!I6,"")&amp;IF(D11='Mantenimientos 1 '!B6,'Historial de Mantenimientos '!M6,"")&amp;IF(D11='Mantenimientos 1 '!B7,'Historial de Mantenimientos '!Q6,"")&amp;IF(D11='Mantenimientos 1 '!B8,'Historial de Mantenimientos '!D22,"")</f>
        <v>843886</v>
      </c>
      <c r="J11" s="15">
        <f t="shared" si="0"/>
        <v>893886</v>
      </c>
      <c r="K11" s="16">
        <f t="shared" si="1"/>
        <v>-4451</v>
      </c>
      <c r="L11" s="4" t="str">
        <f t="shared" si="2"/>
        <v>MANTENIMIENTO VENCIDO</v>
      </c>
      <c r="M11" s="2"/>
      <c r="N11" s="2" t="s">
        <v>72</v>
      </c>
    </row>
    <row r="12" spans="1:14" ht="30" x14ac:dyDescent="0.25">
      <c r="A12" s="5" t="s">
        <v>15</v>
      </c>
      <c r="B12" s="5" t="s">
        <v>24</v>
      </c>
      <c r="C12" s="4" t="s">
        <v>34</v>
      </c>
      <c r="D12" s="9" t="s">
        <v>6</v>
      </c>
      <c r="E12" s="10" t="str">
        <f>IF(D12='Mantenimientos 1 '!B4,'Mantenimientos 1 '!C4,"")&amp;IF(D12='Mantenimientos 1 '!B5,'Mantenimientos 1 '!C5,"")&amp;IF(D12='Mantenimientos 1 '!B6,'Mantenimientos 1 '!C7,"")&amp;IF(D12='Mantenimientos 1 '!B7,'Mantenimientos 1 '!C7,"")&amp;IF(D12='Mantenimientos 1 '!B8,'Mantenimientos 1 '!C8,"")</f>
        <v>10000</v>
      </c>
      <c r="F12" s="11">
        <v>45217</v>
      </c>
      <c r="G12" s="18">
        <v>65022</v>
      </c>
      <c r="H12" s="13" t="str">
        <f>IF(D12='Mantenimientos 1 '!B4,'Historial de Mantenimientos '!C7,"")&amp;IF(D12='Mantenimientos 1 '!B5,'Historial de Mantenimientos '!H7,"")&amp;IF(D12='Mantenimientos 1 '!B6,'Historial de Mantenimientos '!L7,"")&amp;IF(D12='Mantenimientos 1 '!B7,'Historial de Mantenimientos '!P7,"")&amp;IF(D12='Mantenimientos 1 '!B8,'Historial de Mantenimientos '!C23,"")</f>
        <v>45109</v>
      </c>
      <c r="I12" s="14" t="str">
        <f>IF(D12='Mantenimientos 1 '!B4,'Historial de Mantenimientos '!D7,"")&amp;IF(D12='Mantenimientos 1 '!B5,'Historial de Mantenimientos '!I7,"")&amp;IF(D12='Mantenimientos 1 '!B6,'Historial de Mantenimientos '!M7,"")&amp;IF(D12='Mantenimientos 1 '!B7,'Historial de Mantenimientos '!Q7,"")&amp;IF(D12='Mantenimientos 1 '!B8,'Historial de Mantenimientos '!D23,"")</f>
        <v>52090</v>
      </c>
      <c r="J12" s="15">
        <f t="shared" si="0"/>
        <v>62090</v>
      </c>
      <c r="K12" s="16">
        <f t="shared" si="1"/>
        <v>-2932</v>
      </c>
      <c r="L12" s="4" t="str">
        <f t="shared" si="2"/>
        <v>MANTENIMIENTO VENCIDO</v>
      </c>
      <c r="M12" s="2"/>
      <c r="N12" s="2" t="s">
        <v>71</v>
      </c>
    </row>
    <row r="13" spans="1:14" ht="30" x14ac:dyDescent="0.25">
      <c r="A13" s="5" t="s">
        <v>16</v>
      </c>
      <c r="B13" s="5" t="s">
        <v>25</v>
      </c>
      <c r="C13" s="4" t="s">
        <v>34</v>
      </c>
      <c r="D13" s="9" t="s">
        <v>7</v>
      </c>
      <c r="E13" s="10" t="str">
        <f>IF(D13='Mantenimientos 1 '!B4,'Mantenimientos 1 '!C4,"")&amp;IF(D13='Mantenimientos 1 '!B5,'Mantenimientos 1 '!C5,"")&amp;IF(D13='Mantenimientos 1 '!B6,'Mantenimientos 1 '!C6,"")&amp;IF(D13='Mantenimientos 1 '!B7,'Mantenimientos 1 '!C7,"")&amp;IF(D13='Mantenimientos 1 '!B8,'Mantenimientos 1 '!C8,"")</f>
        <v>50000</v>
      </c>
      <c r="F13" s="11">
        <v>45217</v>
      </c>
      <c r="G13" s="18">
        <v>695616</v>
      </c>
      <c r="H13" s="13" t="str">
        <f>IF(D13='Mantenimientos 1 '!B4,'Historial de Mantenimientos '!C8,"")&amp;IF(D13='Mantenimientos 1 '!B5,'Historial de Mantenimientos '!H8,"")&amp;IF(D13='Mantenimientos 1 '!B6,'Historial de Mantenimientos '!L8,"")&amp;IF(D13='Mantenimientos 1 '!B7,'Historial de Mantenimientos '!P8,"")&amp;IF(D13='Mantenimientos 1 '!B8,'Historial de Mantenimientos '!C24,"")</f>
        <v>44686</v>
      </c>
      <c r="I13" s="14" t="str">
        <f>IF(D13='Mantenimientos 1 '!B4,'Historial de Mantenimientos '!D8,"")&amp;IF(D13='Mantenimientos 1 '!B5,'Historial de Mantenimientos '!I8,"")&amp;IF(D13='Mantenimientos 1 '!B6,'Historial de Mantenimientos '!M8,"")&amp;IF(D13='Mantenimientos 1 '!B7,'Historial de Mantenimientos '!Q8,"")&amp;IF(D13='Mantenimientos 1 '!B8,'Historial de Mantenimientos '!D24,"")</f>
        <v>647103</v>
      </c>
      <c r="J13" s="15">
        <f t="shared" si="0"/>
        <v>697103</v>
      </c>
      <c r="K13" s="16">
        <f t="shared" si="1"/>
        <v>1487</v>
      </c>
      <c r="L13" s="4" t="str">
        <f t="shared" si="2"/>
        <v>EN CONDICIONES</v>
      </c>
      <c r="M13" s="2"/>
      <c r="N13" s="2" t="s">
        <v>71</v>
      </c>
    </row>
    <row r="14" spans="1:14" ht="30" x14ac:dyDescent="0.25">
      <c r="A14" s="5" t="s">
        <v>17</v>
      </c>
      <c r="B14" s="5" t="s">
        <v>26</v>
      </c>
      <c r="C14" s="4" t="s">
        <v>34</v>
      </c>
      <c r="D14" s="9" t="s">
        <v>7</v>
      </c>
      <c r="E14" s="10" t="str">
        <f>IF(D14='Mantenimientos 1 '!B4,'Mantenimientos 1 '!C4,"")&amp;IF(D14='Mantenimientos 1 '!B5,'Mantenimientos 1 '!C5,"")&amp;IF(D14='Mantenimientos 1 '!B6,'Mantenimientos 1 '!C6,"")&amp;IF(D14='Mantenimientos 1 '!B7,'Mantenimientos 1 '!C7,"")&amp;IF(D14='Mantenimientos 1 '!B8,'Mantenimientos 1 '!C8,"")</f>
        <v>50000</v>
      </c>
      <c r="F14" s="11">
        <v>45217</v>
      </c>
      <c r="G14" s="18">
        <v>34407</v>
      </c>
      <c r="H14" s="13" t="str">
        <f>IF(D14='Mantenimientos 1 '!B4,'Historial de Mantenimientos '!C9,"")&amp;IF(D14='Mantenimientos 1 '!B5,'Historial de Mantenimientos '!H9,"")&amp;IF(D14='Mantenimientos 1 '!B6,'Historial de Mantenimientos '!L9,"")&amp;IF(D14='Mantenimientos 1 '!B7,'Historial de Mantenimientos '!P9,"")&amp;IF(D14='Mantenimientos 1 '!B8,'Historial de Mantenimientos '!C25,"")</f>
        <v>44600</v>
      </c>
      <c r="I14" s="14" t="str">
        <f>IF(D14='Mantenimientos 1 '!B4,'Historial de Mantenimientos '!D9,"")&amp;IF(D14='Mantenimientos 1 '!B5,'Historial de Mantenimientos '!I9,"")&amp;IF(D14='Mantenimientos 1 '!B6,'Historial de Mantenimientos '!M9,"")&amp;IF(D14='Mantenimientos 1 '!B7,'Historial de Mantenimientos '!Q9,"")&amp;IF(D14='Mantenimientos 1 '!B8,'Historial de Mantenimientos '!D25,"")</f>
        <v>0</v>
      </c>
      <c r="J14" s="15">
        <f t="shared" si="0"/>
        <v>50000</v>
      </c>
      <c r="K14" s="16">
        <f t="shared" si="1"/>
        <v>15593</v>
      </c>
      <c r="L14" s="4" t="str">
        <f t="shared" si="2"/>
        <v>EN CONDICIONES</v>
      </c>
      <c r="M14" s="2"/>
      <c r="N14" s="2" t="s">
        <v>71</v>
      </c>
    </row>
    <row r="15" spans="1:14" ht="30" x14ac:dyDescent="0.25">
      <c r="A15" s="5" t="s">
        <v>18</v>
      </c>
      <c r="B15" s="5" t="s">
        <v>27</v>
      </c>
      <c r="C15" s="4" t="s">
        <v>34</v>
      </c>
      <c r="D15" s="9" t="s">
        <v>6</v>
      </c>
      <c r="E15" s="10" t="str">
        <f>IF(D15='Mantenimientos 1 '!B4,'Mantenimientos 1 '!C4,"")&amp;IF(D15='Mantenimientos 1 '!B5,'Mantenimientos 1 '!C5,"")&amp;IF(D15='Mantenimientos 1 '!B6,'Mantenimientos 1 '!C6,"")&amp;IF(D15='Mantenimientos 1 '!B7,'Mantenimientos 1 '!C7,"")&amp;IF(D15='Mantenimientos 1 '!B8,'Mantenimientos 1 '!C8,"")</f>
        <v>10000</v>
      </c>
      <c r="F15" s="11">
        <v>45217</v>
      </c>
      <c r="G15" s="18">
        <v>112119</v>
      </c>
      <c r="H15" s="13" t="str">
        <f>IF(D15='Mantenimientos 1 '!B4,'Historial de Mantenimientos '!C10,"")&amp;IF(D15='Mantenimientos 1 '!B5,'Historial de Mantenimientos '!H10,"")&amp;IF(D15='Mantenimientos 1 '!B6,'Historial de Mantenimientos '!L10,"")&amp;IF(D15='Mantenimientos 1 '!B7,'Historial de Mantenimientos '!P10,"")&amp;IF(D15='Mantenimientos 1 '!B8,'Historial de Mantenimientos '!C26,"")</f>
        <v>45207</v>
      </c>
      <c r="I15" s="14" t="str">
        <f>IF(D15='Mantenimientos 1 '!B4,'Historial de Mantenimientos '!D10,"")&amp;IF(D15='Mantenimientos 1 '!B5,'Historial de Mantenimientos '!I10,"")&amp;IF(D15='Mantenimientos 1 '!B6,'Historial de Mantenimientos '!M10,"")&amp;IF(D15='Mantenimientos 1 '!B7,'Historial de Mantenimientos '!Q10,"")&amp;IF(D15='Mantenimientos 1 '!B8,'Historial de Mantenimientos '!D26,"")</f>
        <v>112000</v>
      </c>
      <c r="J15" s="15">
        <f t="shared" si="0"/>
        <v>122000</v>
      </c>
      <c r="K15" s="16">
        <f t="shared" si="1"/>
        <v>9881</v>
      </c>
      <c r="L15" s="4" t="str">
        <f t="shared" si="2"/>
        <v>EN CONDICIONES</v>
      </c>
      <c r="M15" s="2"/>
      <c r="N15" s="2" t="s">
        <v>71</v>
      </c>
    </row>
    <row r="16" spans="1:14" ht="30" x14ac:dyDescent="0.25">
      <c r="A16" s="5" t="s">
        <v>19</v>
      </c>
      <c r="B16" s="5" t="s">
        <v>28</v>
      </c>
      <c r="C16" s="4" t="s">
        <v>34</v>
      </c>
      <c r="D16" s="9" t="s">
        <v>7</v>
      </c>
      <c r="E16" s="10" t="str">
        <f>IF(D16='Mantenimientos 1 '!B4,'Mantenimientos 1 '!C4,"")&amp;IF(D16='Mantenimientos 1 '!B5,'Mantenimientos 1 '!C5,"")&amp;IF(D16='Mantenimientos 1 '!B6,'Mantenimientos 1 '!C6,"")&amp;IF(D16='Mantenimientos 1 '!B7,'Mantenimientos 1 '!C7,"")&amp;IF(D16='Mantenimientos 1 '!B8,'Mantenimientos 1 '!C8,"")</f>
        <v>50000</v>
      </c>
      <c r="F16" s="11">
        <v>45217</v>
      </c>
      <c r="G16" s="18">
        <v>51920</v>
      </c>
      <c r="H16" s="13" t="str">
        <f>IF(D16='Mantenimientos 1 '!B4,'Historial de Mantenimientos '!C11,"")&amp;IF(D16='Mantenimientos 1 '!B5,'Historial de Mantenimientos '!H11,"")&amp;IF(D16='Mantenimientos 1 '!B6,'Historial de Mantenimientos '!L11,"")&amp;IF(D16='Mantenimientos 1 '!B7,'Historial de Mantenimientos '!P11,"")&amp;IF(D16='Mantenimientos 1 '!B8,'Historial de Mantenimientos '!C27,"")</f>
        <v>44625</v>
      </c>
      <c r="I16" s="14" t="str">
        <f>IF(D16='Mantenimientos 1 '!B4,'Historial de Mantenimientos '!D11,"")&amp;IF(D16='Mantenimientos 1 '!B5,'Historial de Mantenimientos '!I11,"")&amp;IF(D16='Mantenimientos 1 '!B6,'Historial de Mantenimientos '!M11,"")&amp;IF(D16='Mantenimientos 1 '!B7,'Historial de Mantenimientos '!Q11,"")&amp;IF(D16='Mantenimientos 1 '!B8,'Historial de Mantenimientos '!D27,"")</f>
        <v>0</v>
      </c>
      <c r="J16" s="15">
        <f t="shared" si="0"/>
        <v>50000</v>
      </c>
      <c r="K16" s="16">
        <f t="shared" si="1"/>
        <v>-1920</v>
      </c>
      <c r="L16" s="4" t="str">
        <f t="shared" si="2"/>
        <v>MANTENIMIENTO VENCIDO</v>
      </c>
      <c r="M16" s="2"/>
      <c r="N16" s="2" t="s">
        <v>71</v>
      </c>
    </row>
    <row r="17" spans="1:14" ht="30" x14ac:dyDescent="0.25">
      <c r="A17" s="5" t="s">
        <v>20</v>
      </c>
      <c r="B17" s="5" t="s">
        <v>29</v>
      </c>
      <c r="C17" s="4" t="s">
        <v>34</v>
      </c>
      <c r="D17" s="9" t="s">
        <v>7</v>
      </c>
      <c r="E17" s="10" t="str">
        <f>IF(D17='Mantenimientos 1 '!B4,'Mantenimientos 1 '!C4,"")&amp;IF(D17='Mantenimientos 1 '!B5,'Mantenimientos 1 '!C5,"")&amp;IF(D17='Mantenimientos 1 '!B6,'Mantenimientos 1 '!C6,"")&amp;IF(D17='Mantenimientos 1 '!B7,'Mantenimientos 1 '!C7,"")&amp;IF(D17='Mantenimientos 1 '!B8,'Mantenimientos 1 '!C8,"")</f>
        <v>50000</v>
      </c>
      <c r="F17" s="11">
        <v>45217</v>
      </c>
      <c r="G17" s="18">
        <v>28927</v>
      </c>
      <c r="H17" s="13" t="str">
        <f>IF(D17='Mantenimientos 1 '!B4,'Historial de Mantenimientos '!C12,"")&amp;IF(D17='Mantenimientos 1 '!B5,'Historial de Mantenimientos '!H12,"")&amp;IF(D17='Mantenimientos 1 '!B6,'Historial de Mantenimientos '!L12,"")&amp;IF(D17='Mantenimientos 1 '!B7,'Historial de Mantenimientos '!P12,"")&amp;IF(D17='Mantenimientos 1 '!B8,'Historial de Mantenimientos '!C28,"")</f>
        <v/>
      </c>
      <c r="I17" s="14" t="str">
        <f>IF(D17='Mantenimientos 1 '!B4,'Historial de Mantenimientos '!D12,"")&amp;IF(D17='Mantenimientos 1 '!B5,'Historial de Mantenimientos '!I12,"")&amp;IF(D17='Mantenimientos 1 '!B6,'Historial de Mantenimientos '!M12,"")&amp;IF(D17='Mantenimientos 1 '!B7,'Historial de Mantenimientos '!Q12,"")&amp;IF(D17='Mantenimientos 1 '!B8,'Historial de Mantenimientos '!D28,"")</f>
        <v/>
      </c>
      <c r="J17" s="15" t="e">
        <f t="shared" si="0"/>
        <v>#VALUE!</v>
      </c>
      <c r="K17" s="16" t="e">
        <f t="shared" si="1"/>
        <v>#VALUE!</v>
      </c>
      <c r="L17" s="4" t="e">
        <f t="shared" si="2"/>
        <v>#VALUE!</v>
      </c>
      <c r="M17" s="2"/>
      <c r="N17" s="2" t="s">
        <v>71</v>
      </c>
    </row>
    <row r="18" spans="1:14" ht="30" x14ac:dyDescent="0.25">
      <c r="A18" s="5" t="s">
        <v>21</v>
      </c>
      <c r="B18" s="5" t="s">
        <v>30</v>
      </c>
      <c r="C18" s="4" t="s">
        <v>34</v>
      </c>
      <c r="D18" s="9" t="s">
        <v>7</v>
      </c>
      <c r="E18" s="10" t="str">
        <f>IF(D18='Mantenimientos 1 '!B4,'Mantenimientos 1 '!C4,"")&amp;IF(D18='Mantenimientos 1 '!B5,'Mantenimientos 1 '!C5,"")&amp;IF(D18='Mantenimientos 1 '!B6,'Mantenimientos 1 '!C6,"")&amp;IF(D18='Mantenimientos 1 '!B7,'Mantenimientos 1 '!C7,"")&amp;IF(D18='Mantenimientos 1 '!B8,'Mantenimientos 1 '!C8,"")</f>
        <v>50000</v>
      </c>
      <c r="F18" s="11">
        <v>45217</v>
      </c>
      <c r="G18" s="18">
        <v>429513</v>
      </c>
      <c r="H18" s="13" t="str">
        <f>IF(D18='Mantenimientos 1 '!B4,'Historial de Mantenimientos '!C13,"")&amp;IF(D18='Mantenimientos 1 '!B5,'Historial de Mantenimientos '!H13,"")&amp;IF(D18='Mantenimientos 1 '!B6,'Historial de Mantenimientos '!L13,"")&amp;IF(D18='Mantenimientos 1 '!B7,'Historial de Mantenimientos '!P13,"")&amp;IF(D18='Mantenimientos 1 '!B8,'Historial de Mantenimientos '!C29,"")</f>
        <v>45214</v>
      </c>
      <c r="I18" s="14" t="str">
        <f>IF(D18='Mantenimientos 1 '!B4,'Historial de Mantenimientos '!D13,"")&amp;IF(D18='Mantenimientos 1 '!B5,'Historial de Mantenimientos '!I13,"")&amp;IF(D18='Mantenimientos 1 '!B6,'Historial de Mantenimientos '!M13,"")&amp;IF(D18='Mantenimientos 1 '!B7,'Historial de Mantenimientos '!Q13,"")&amp;IF(D18='Mantenimientos 1 '!B8,'Historial de Mantenimientos '!D29,"")</f>
        <v>429450</v>
      </c>
      <c r="J18" s="15">
        <f t="shared" si="0"/>
        <v>479450</v>
      </c>
      <c r="K18" s="16">
        <f t="shared" si="1"/>
        <v>49937</v>
      </c>
      <c r="L18" s="4" t="str">
        <f t="shared" si="2"/>
        <v>EN CONDICIONES</v>
      </c>
      <c r="M18" s="2"/>
      <c r="N18" s="2" t="s">
        <v>75</v>
      </c>
    </row>
    <row r="19" spans="1:14" x14ac:dyDescent="0.25">
      <c r="A19" s="2"/>
      <c r="B19" s="4"/>
      <c r="C19" s="4"/>
      <c r="D19" s="4"/>
      <c r="E19" s="4"/>
      <c r="F19" s="4"/>
      <c r="G19" s="4"/>
      <c r="H19" s="4"/>
      <c r="I19" s="4"/>
      <c r="J19" s="4"/>
      <c r="K19" s="4"/>
    </row>
    <row r="20" spans="1:14" x14ac:dyDescent="0.25">
      <c r="A20" s="2"/>
      <c r="B20" s="4"/>
      <c r="C20" s="4"/>
      <c r="D20" s="4"/>
      <c r="E20" s="4"/>
      <c r="F20" s="4"/>
      <c r="G20" s="4"/>
      <c r="H20" s="4"/>
      <c r="I20" s="4"/>
      <c r="J20" s="4"/>
      <c r="K20" s="4"/>
    </row>
  </sheetData>
  <mergeCells count="1">
    <mergeCell ref="C1:K6"/>
  </mergeCells>
  <conditionalFormatting sqref="K9:K18">
    <cfRule type="cellIs" dxfId="2" priority="3" operator="greaterThan">
      <formula>300</formula>
    </cfRule>
  </conditionalFormatting>
  <conditionalFormatting sqref="K9">
    <cfRule type="cellIs" dxfId="1" priority="1" operator="lessThan">
      <formula>1</formula>
    </cfRule>
    <cfRule type="cellIs" dxfId="0" priority="2" operator="lessThan">
      <formula>300</formula>
    </cfRule>
  </conditionalFormatting>
  <dataValidations count="3">
    <dataValidation type="list" allowBlank="1" showInputMessage="1" showErrorMessage="1" sqref="A10:A20">
      <formula1>PLACAS</formula1>
    </dataValidation>
    <dataValidation type="list" allowBlank="1" showInputMessage="1" showErrorMessage="1" sqref="B9:B18">
      <formula1>CONDUCTORES</formula1>
    </dataValidation>
    <dataValidation type="list" allowBlank="1" showInputMessage="1" showErrorMessage="1" sqref="C9:C18">
      <formula1>VEHICULO</formula1>
    </dataValidation>
  </dataValidations>
  <pageMargins left="0.7" right="0.7" top="0.75" bottom="0.75" header="0.3" footer="0.3"/>
  <pageSetup paperSize="9" orientation="portrait" horizontalDpi="0" verticalDpi="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'Mantenimientos 1 '!$B$4:$B$8</xm:f>
          </x14:formula1>
          <xm:sqref>D9:D18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8"/>
  <sheetViews>
    <sheetView workbookViewId="0">
      <selection activeCell="B4" sqref="B4"/>
    </sheetView>
  </sheetViews>
  <sheetFormatPr baseColWidth="10" defaultRowHeight="15" x14ac:dyDescent="0.25"/>
  <cols>
    <col min="2" max="3" width="21.85546875" customWidth="1"/>
    <col min="4" max="4" width="20.42578125" customWidth="1"/>
    <col min="5" max="5" width="17.42578125" customWidth="1"/>
  </cols>
  <sheetData>
    <row r="2" spans="2:5" ht="22.5" x14ac:dyDescent="0.3">
      <c r="B2" s="40" t="s">
        <v>5</v>
      </c>
      <c r="C2" s="41"/>
      <c r="D2" s="41"/>
      <c r="E2" s="8"/>
    </row>
    <row r="3" spans="2:5" x14ac:dyDescent="0.25">
      <c r="B3" s="21" t="s">
        <v>36</v>
      </c>
      <c r="C3" s="22" t="s">
        <v>51</v>
      </c>
      <c r="D3" s="23" t="s">
        <v>3</v>
      </c>
    </row>
    <row r="4" spans="2:5" ht="33" customHeight="1" x14ac:dyDescent="0.25">
      <c r="B4" s="3" t="s">
        <v>6</v>
      </c>
      <c r="C4" s="4">
        <v>10000</v>
      </c>
      <c r="D4" s="4" t="s">
        <v>9</v>
      </c>
    </row>
    <row r="5" spans="2:5" ht="32.25" customHeight="1" x14ac:dyDescent="0.25">
      <c r="B5" s="3" t="s">
        <v>7</v>
      </c>
      <c r="C5" s="4">
        <v>50000</v>
      </c>
      <c r="D5" s="4" t="s">
        <v>9</v>
      </c>
    </row>
    <row r="6" spans="2:5" ht="30.75" customHeight="1" x14ac:dyDescent="0.25">
      <c r="B6" s="3" t="s">
        <v>8</v>
      </c>
      <c r="C6" s="4">
        <v>60000</v>
      </c>
      <c r="D6" s="4" t="s">
        <v>9</v>
      </c>
    </row>
    <row r="7" spans="2:5" ht="26.25" customHeight="1" x14ac:dyDescent="0.25">
      <c r="B7" s="3" t="s">
        <v>10</v>
      </c>
      <c r="C7" s="4">
        <v>75000</v>
      </c>
      <c r="D7" s="4" t="s">
        <v>9</v>
      </c>
    </row>
    <row r="8" spans="2:5" ht="34.5" customHeight="1" x14ac:dyDescent="0.25">
      <c r="B8" s="3" t="s">
        <v>50</v>
      </c>
      <c r="C8" s="4">
        <v>25000</v>
      </c>
      <c r="D8" s="4" t="s">
        <v>9</v>
      </c>
    </row>
  </sheetData>
  <mergeCells count="1">
    <mergeCell ref="B2:D2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13"/>
  <sheetViews>
    <sheetView workbookViewId="0">
      <selection activeCell="C6" sqref="C6"/>
    </sheetView>
  </sheetViews>
  <sheetFormatPr baseColWidth="10" defaultRowHeight="15" x14ac:dyDescent="0.25"/>
  <cols>
    <col min="3" max="3" width="17" customWidth="1"/>
  </cols>
  <sheetData>
    <row r="2" spans="2:6" x14ac:dyDescent="0.25">
      <c r="B2" s="2"/>
      <c r="C2" s="2"/>
      <c r="F2" t="s">
        <v>33</v>
      </c>
    </row>
    <row r="3" spans="2:6" x14ac:dyDescent="0.25">
      <c r="B3" s="4" t="s">
        <v>11</v>
      </c>
      <c r="C3" s="6" t="s">
        <v>31</v>
      </c>
      <c r="F3" t="s">
        <v>34</v>
      </c>
    </row>
    <row r="4" spans="2:6" x14ac:dyDescent="0.25">
      <c r="B4" s="5" t="s">
        <v>12</v>
      </c>
      <c r="C4" s="2" t="s">
        <v>32</v>
      </c>
      <c r="F4" t="s">
        <v>35</v>
      </c>
    </row>
    <row r="5" spans="2:6" x14ac:dyDescent="0.25">
      <c r="B5" s="5" t="s">
        <v>13</v>
      </c>
      <c r="C5" s="2" t="s">
        <v>55</v>
      </c>
    </row>
    <row r="6" spans="2:6" x14ac:dyDescent="0.25">
      <c r="B6" s="5" t="s">
        <v>14</v>
      </c>
      <c r="C6" s="2" t="s">
        <v>23</v>
      </c>
    </row>
    <row r="7" spans="2:6" x14ac:dyDescent="0.25">
      <c r="B7" s="5" t="s">
        <v>15</v>
      </c>
      <c r="C7" s="2" t="s">
        <v>24</v>
      </c>
    </row>
    <row r="8" spans="2:6" x14ac:dyDescent="0.25">
      <c r="B8" s="5" t="s">
        <v>16</v>
      </c>
      <c r="C8" s="2" t="s">
        <v>25</v>
      </c>
    </row>
    <row r="9" spans="2:6" x14ac:dyDescent="0.25">
      <c r="B9" s="5" t="s">
        <v>17</v>
      </c>
      <c r="C9" s="2" t="s">
        <v>26</v>
      </c>
    </row>
    <row r="10" spans="2:6" x14ac:dyDescent="0.25">
      <c r="B10" s="5" t="s">
        <v>18</v>
      </c>
      <c r="C10" s="2" t="s">
        <v>27</v>
      </c>
    </row>
    <row r="11" spans="2:6" x14ac:dyDescent="0.25">
      <c r="B11" s="5" t="s">
        <v>19</v>
      </c>
      <c r="C11" s="2" t="s">
        <v>28</v>
      </c>
    </row>
    <row r="12" spans="2:6" x14ac:dyDescent="0.25">
      <c r="B12" s="5" t="s">
        <v>20</v>
      </c>
      <c r="C12" s="2" t="s">
        <v>29</v>
      </c>
    </row>
    <row r="13" spans="2:6" x14ac:dyDescent="0.25">
      <c r="B13" s="5" t="s">
        <v>21</v>
      </c>
      <c r="C13" s="2" t="s">
        <v>30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Q33"/>
  <sheetViews>
    <sheetView tabSelected="1" zoomScale="118" zoomScaleNormal="118" workbookViewId="0">
      <selection activeCell="C14" sqref="C14"/>
    </sheetView>
  </sheetViews>
  <sheetFormatPr baseColWidth="10" defaultRowHeight="15" x14ac:dyDescent="0.25"/>
  <cols>
    <col min="1" max="1" width="10.42578125" customWidth="1"/>
    <col min="3" max="3" width="14.28515625" customWidth="1"/>
    <col min="4" max="4" width="12.85546875" customWidth="1"/>
  </cols>
  <sheetData>
    <row r="1" spans="2:17" x14ac:dyDescent="0.25">
      <c r="C1" s="1"/>
      <c r="D1" s="1"/>
    </row>
    <row r="2" spans="2:17" ht="18" x14ac:dyDescent="0.25">
      <c r="B2" s="42" t="s">
        <v>45</v>
      </c>
      <c r="C2" s="42"/>
      <c r="D2" s="42"/>
      <c r="E2" s="24"/>
      <c r="F2" s="24"/>
      <c r="G2" s="43" t="s">
        <v>46</v>
      </c>
      <c r="H2" s="42"/>
      <c r="I2" s="42"/>
      <c r="J2" s="24"/>
      <c r="K2" s="42" t="s">
        <v>47</v>
      </c>
      <c r="L2" s="42"/>
      <c r="M2" s="42"/>
      <c r="N2" s="24"/>
      <c r="O2" s="42" t="s">
        <v>48</v>
      </c>
      <c r="P2" s="42"/>
      <c r="Q2" s="42"/>
    </row>
    <row r="3" spans="2:17" ht="48" customHeight="1" x14ac:dyDescent="0.25">
      <c r="B3" s="25" t="s">
        <v>11</v>
      </c>
      <c r="C3" s="25" t="s">
        <v>38</v>
      </c>
      <c r="D3" s="34" t="s">
        <v>37</v>
      </c>
      <c r="E3" s="36" t="s">
        <v>73</v>
      </c>
      <c r="F3" s="33"/>
      <c r="G3" s="38" t="s">
        <v>11</v>
      </c>
      <c r="H3" s="32" t="s">
        <v>38</v>
      </c>
      <c r="I3" s="26" t="s">
        <v>37</v>
      </c>
      <c r="K3" s="25" t="s">
        <v>11</v>
      </c>
      <c r="L3" s="25" t="s">
        <v>38</v>
      </c>
      <c r="M3" s="26" t="s">
        <v>37</v>
      </c>
      <c r="O3" s="25" t="s">
        <v>11</v>
      </c>
      <c r="P3" s="25" t="s">
        <v>38</v>
      </c>
      <c r="Q3" s="26" t="s">
        <v>37</v>
      </c>
    </row>
    <row r="4" spans="2:17" x14ac:dyDescent="0.25">
      <c r="B4" s="5" t="s">
        <v>12</v>
      </c>
      <c r="C4" s="7">
        <v>45255</v>
      </c>
      <c r="D4" s="2">
        <v>324897</v>
      </c>
      <c r="E4" s="35" t="s">
        <v>75</v>
      </c>
      <c r="G4" s="37" t="s">
        <v>12</v>
      </c>
      <c r="H4" s="7">
        <v>44750</v>
      </c>
      <c r="I4" s="2">
        <v>263535</v>
      </c>
      <c r="K4" s="5" t="s">
        <v>12</v>
      </c>
      <c r="L4" s="7">
        <v>44750</v>
      </c>
      <c r="M4" s="2">
        <v>263535</v>
      </c>
      <c r="O4" s="5" t="s">
        <v>12</v>
      </c>
      <c r="P4" s="7">
        <v>44927</v>
      </c>
      <c r="Q4" s="2">
        <v>302400</v>
      </c>
    </row>
    <row r="5" spans="2:17" x14ac:dyDescent="0.25">
      <c r="B5" s="5" t="s">
        <v>13</v>
      </c>
      <c r="C5" s="7">
        <v>45092</v>
      </c>
      <c r="D5" s="2">
        <v>954308</v>
      </c>
      <c r="E5" s="2" t="s">
        <v>71</v>
      </c>
      <c r="G5" s="5" t="s">
        <v>13</v>
      </c>
      <c r="H5" s="7">
        <v>44688</v>
      </c>
      <c r="I5" s="2">
        <v>901575</v>
      </c>
      <c r="K5" s="5" t="s">
        <v>13</v>
      </c>
      <c r="L5" s="7">
        <v>44688</v>
      </c>
      <c r="M5" s="2">
        <v>901575</v>
      </c>
      <c r="O5" s="5" t="s">
        <v>13</v>
      </c>
      <c r="P5" s="7">
        <v>44929</v>
      </c>
      <c r="Q5" s="2">
        <v>942670</v>
      </c>
    </row>
    <row r="6" spans="2:17" x14ac:dyDescent="0.25">
      <c r="B6" s="5" t="s">
        <v>14</v>
      </c>
      <c r="C6" s="7">
        <v>45207</v>
      </c>
      <c r="D6" s="2">
        <v>898150</v>
      </c>
      <c r="E6" s="2" t="s">
        <v>75</v>
      </c>
      <c r="G6" s="5" t="s">
        <v>14</v>
      </c>
      <c r="H6" s="7">
        <v>44654</v>
      </c>
      <c r="I6" s="2">
        <v>843886</v>
      </c>
      <c r="K6" s="5" t="s">
        <v>14</v>
      </c>
      <c r="L6" s="7">
        <v>44654</v>
      </c>
      <c r="M6" s="2">
        <v>843886</v>
      </c>
      <c r="O6" s="5" t="s">
        <v>14</v>
      </c>
      <c r="P6" s="7">
        <v>44930</v>
      </c>
      <c r="Q6" s="2">
        <v>880296</v>
      </c>
    </row>
    <row r="7" spans="2:17" x14ac:dyDescent="0.25">
      <c r="B7" s="5" t="s">
        <v>15</v>
      </c>
      <c r="C7" s="7">
        <v>45109</v>
      </c>
      <c r="D7" s="2">
        <v>52090</v>
      </c>
      <c r="E7" s="2" t="s">
        <v>71</v>
      </c>
      <c r="G7" s="5" t="s">
        <v>15</v>
      </c>
      <c r="H7" s="7">
        <v>44542</v>
      </c>
      <c r="I7" s="2">
        <v>0</v>
      </c>
      <c r="K7" s="5" t="s">
        <v>15</v>
      </c>
      <c r="L7" s="7">
        <v>44542</v>
      </c>
      <c r="M7" s="2">
        <v>0</v>
      </c>
      <c r="O7" s="5" t="s">
        <v>15</v>
      </c>
      <c r="P7" s="7">
        <v>44929</v>
      </c>
      <c r="Q7" s="2">
        <v>30234</v>
      </c>
    </row>
    <row r="8" spans="2:17" x14ac:dyDescent="0.25">
      <c r="B8" s="5" t="s">
        <v>16</v>
      </c>
      <c r="C8" s="7">
        <v>45160</v>
      </c>
      <c r="D8" s="2">
        <v>691551</v>
      </c>
      <c r="E8" s="2" t="s">
        <v>71</v>
      </c>
      <c r="G8" s="5" t="s">
        <v>16</v>
      </c>
      <c r="H8" s="7">
        <v>44686</v>
      </c>
      <c r="I8" s="2">
        <v>647103</v>
      </c>
      <c r="K8" s="5" t="s">
        <v>16</v>
      </c>
      <c r="L8" s="7">
        <v>44686</v>
      </c>
      <c r="M8" s="2">
        <v>647103</v>
      </c>
      <c r="O8" s="5" t="s">
        <v>16</v>
      </c>
      <c r="P8" s="7">
        <v>44933</v>
      </c>
      <c r="Q8" s="2">
        <v>671155</v>
      </c>
    </row>
    <row r="9" spans="2:17" x14ac:dyDescent="0.25">
      <c r="B9" s="5" t="s">
        <v>17</v>
      </c>
      <c r="C9" s="7">
        <v>45207</v>
      </c>
      <c r="D9" s="2">
        <v>34125</v>
      </c>
      <c r="E9" s="2" t="s">
        <v>71</v>
      </c>
      <c r="G9" s="5" t="s">
        <v>17</v>
      </c>
      <c r="H9" s="7">
        <v>44600</v>
      </c>
      <c r="I9" s="2">
        <v>0</v>
      </c>
      <c r="K9" s="5" t="s">
        <v>17</v>
      </c>
      <c r="L9" s="7">
        <v>44720</v>
      </c>
      <c r="M9" s="2">
        <v>12564</v>
      </c>
      <c r="O9" s="5" t="s">
        <v>17</v>
      </c>
      <c r="P9" s="7">
        <v>44929</v>
      </c>
      <c r="Q9" s="2">
        <v>19567</v>
      </c>
    </row>
    <row r="10" spans="2:17" x14ac:dyDescent="0.25">
      <c r="B10" s="5" t="s">
        <v>18</v>
      </c>
      <c r="C10" s="7">
        <v>45207</v>
      </c>
      <c r="D10" s="2">
        <v>112000</v>
      </c>
      <c r="E10" s="2" t="s">
        <v>71</v>
      </c>
      <c r="G10" s="5" t="s">
        <v>18</v>
      </c>
      <c r="H10" s="7">
        <v>44627</v>
      </c>
      <c r="I10" s="2">
        <v>35000</v>
      </c>
      <c r="K10" s="5" t="s">
        <v>18</v>
      </c>
      <c r="L10" s="7">
        <v>44811</v>
      </c>
      <c r="M10" s="2">
        <v>60456</v>
      </c>
      <c r="O10" s="5" t="s">
        <v>18</v>
      </c>
      <c r="P10" s="7">
        <v>44931</v>
      </c>
      <c r="Q10" s="2">
        <v>78679</v>
      </c>
    </row>
    <row r="11" spans="2:17" x14ac:dyDescent="0.25">
      <c r="B11" s="5" t="s">
        <v>19</v>
      </c>
      <c r="C11" s="7">
        <v>45207</v>
      </c>
      <c r="D11" s="2">
        <v>51850</v>
      </c>
      <c r="E11" s="2" t="s">
        <v>71</v>
      </c>
      <c r="G11" s="5" t="s">
        <v>19</v>
      </c>
      <c r="H11" s="7">
        <v>44625</v>
      </c>
      <c r="I11" s="2">
        <v>0</v>
      </c>
      <c r="K11" s="5" t="s">
        <v>19</v>
      </c>
      <c r="L11" s="7">
        <v>44809</v>
      </c>
      <c r="M11" s="2">
        <v>20353</v>
      </c>
      <c r="O11" s="5" t="s">
        <v>19</v>
      </c>
      <c r="P11" s="7">
        <v>44931</v>
      </c>
      <c r="Q11" s="2">
        <v>28547</v>
      </c>
    </row>
    <row r="12" spans="2:17" x14ac:dyDescent="0.25">
      <c r="B12" s="5" t="s">
        <v>20</v>
      </c>
      <c r="C12" s="7">
        <v>45201</v>
      </c>
      <c r="D12" s="2">
        <v>31760</v>
      </c>
      <c r="E12" s="2" t="s">
        <v>71</v>
      </c>
      <c r="G12" s="5" t="s">
        <v>20</v>
      </c>
      <c r="H12" s="7"/>
      <c r="I12" s="2"/>
      <c r="K12" s="5" t="s">
        <v>20</v>
      </c>
      <c r="L12" s="7"/>
      <c r="M12" s="2"/>
      <c r="O12" s="5" t="s">
        <v>20</v>
      </c>
      <c r="P12" s="7"/>
      <c r="Q12" s="2"/>
    </row>
    <row r="13" spans="2:17" x14ac:dyDescent="0.25">
      <c r="B13" s="5" t="s">
        <v>21</v>
      </c>
      <c r="C13" s="7">
        <v>45156</v>
      </c>
      <c r="D13" s="2">
        <v>426712</v>
      </c>
      <c r="E13" s="2" t="s">
        <v>75</v>
      </c>
      <c r="G13" s="5" t="s">
        <v>21</v>
      </c>
      <c r="H13" s="7">
        <v>45214</v>
      </c>
      <c r="I13" s="2">
        <v>429450</v>
      </c>
      <c r="K13" s="5" t="s">
        <v>21</v>
      </c>
      <c r="L13" s="7"/>
      <c r="M13" s="2"/>
      <c r="O13" s="5" t="s">
        <v>21</v>
      </c>
      <c r="P13" s="7">
        <v>44931</v>
      </c>
      <c r="Q13" s="2"/>
    </row>
    <row r="17" spans="2:4" ht="15.75" customHeight="1" x14ac:dyDescent="0.25"/>
    <row r="18" spans="2:4" ht="32.25" customHeight="1" x14ac:dyDescent="0.25">
      <c r="B18" s="44" t="s">
        <v>49</v>
      </c>
      <c r="C18" s="44"/>
      <c r="D18" s="44"/>
    </row>
    <row r="19" spans="2:4" ht="30" x14ac:dyDescent="0.25">
      <c r="B19" s="25" t="s">
        <v>11</v>
      </c>
      <c r="C19" s="25" t="s">
        <v>38</v>
      </c>
      <c r="D19" s="26" t="s">
        <v>37</v>
      </c>
    </row>
    <row r="20" spans="2:4" x14ac:dyDescent="0.25">
      <c r="B20" s="5" t="s">
        <v>12</v>
      </c>
      <c r="C20" s="7">
        <v>44927</v>
      </c>
      <c r="D20" s="2">
        <v>302400</v>
      </c>
    </row>
    <row r="21" spans="2:4" x14ac:dyDescent="0.25">
      <c r="B21" s="5" t="s">
        <v>13</v>
      </c>
      <c r="C21" s="7">
        <v>44929</v>
      </c>
      <c r="D21" s="2">
        <v>942670</v>
      </c>
    </row>
    <row r="22" spans="2:4" x14ac:dyDescent="0.25">
      <c r="B22" s="5" t="s">
        <v>14</v>
      </c>
      <c r="C22" s="7">
        <v>44930</v>
      </c>
      <c r="D22" s="2">
        <v>880296</v>
      </c>
    </row>
    <row r="23" spans="2:4" x14ac:dyDescent="0.25">
      <c r="B23" s="5" t="s">
        <v>15</v>
      </c>
      <c r="C23" s="7">
        <v>44929</v>
      </c>
      <c r="D23" s="2">
        <v>30234</v>
      </c>
    </row>
    <row r="24" spans="2:4" x14ac:dyDescent="0.25">
      <c r="B24" s="5" t="s">
        <v>16</v>
      </c>
      <c r="C24" s="7">
        <v>44933</v>
      </c>
      <c r="D24" s="2">
        <v>671155</v>
      </c>
    </row>
    <row r="25" spans="2:4" x14ac:dyDescent="0.25">
      <c r="B25" s="5" t="s">
        <v>17</v>
      </c>
      <c r="C25" s="7">
        <v>44929</v>
      </c>
      <c r="D25" s="2">
        <v>19567</v>
      </c>
    </row>
    <row r="26" spans="2:4" x14ac:dyDescent="0.25">
      <c r="B26" s="5" t="s">
        <v>18</v>
      </c>
      <c r="C26" s="7">
        <v>44931</v>
      </c>
      <c r="D26" s="2">
        <v>78679</v>
      </c>
    </row>
    <row r="27" spans="2:4" x14ac:dyDescent="0.25">
      <c r="B27" s="5" t="s">
        <v>19</v>
      </c>
      <c r="C27" s="7">
        <v>44931</v>
      </c>
      <c r="D27" s="2">
        <v>28547</v>
      </c>
    </row>
    <row r="28" spans="2:4" x14ac:dyDescent="0.25">
      <c r="B28" s="5" t="s">
        <v>20</v>
      </c>
      <c r="C28" s="7">
        <v>44987</v>
      </c>
      <c r="D28" s="2">
        <v>6538</v>
      </c>
    </row>
    <row r="29" spans="2:4" x14ac:dyDescent="0.25">
      <c r="B29" s="5" t="s">
        <v>21</v>
      </c>
      <c r="C29" s="7">
        <v>44931</v>
      </c>
      <c r="D29" s="2"/>
    </row>
    <row r="33" spans="2:2" x14ac:dyDescent="0.25">
      <c r="B33" t="s">
        <v>12</v>
      </c>
    </row>
  </sheetData>
  <mergeCells count="5">
    <mergeCell ref="B2:D2"/>
    <mergeCell ref="G2:I2"/>
    <mergeCell ref="K2:M2"/>
    <mergeCell ref="O2:Q2"/>
    <mergeCell ref="B18:D18"/>
  </mergeCells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AR4"/>
  <sheetViews>
    <sheetView topLeftCell="D1" zoomScale="70" zoomScaleNormal="70" workbookViewId="0">
      <selection activeCell="M5" sqref="M5"/>
    </sheetView>
  </sheetViews>
  <sheetFormatPr baseColWidth="10" defaultRowHeight="15" x14ac:dyDescent="0.25"/>
  <sheetData>
    <row r="3" spans="1:44" ht="28.5" x14ac:dyDescent="0.45">
      <c r="A3" s="28"/>
      <c r="B3" s="28"/>
      <c r="C3" s="28" t="s">
        <v>15</v>
      </c>
      <c r="D3" s="28"/>
      <c r="E3" s="28"/>
      <c r="F3" s="28"/>
      <c r="G3" s="28"/>
      <c r="H3" s="45" t="s">
        <v>54</v>
      </c>
      <c r="I3" s="45"/>
      <c r="J3" s="45"/>
      <c r="K3" s="28"/>
      <c r="L3" s="28"/>
      <c r="M3" s="28"/>
      <c r="N3" s="28"/>
      <c r="O3" s="28" t="s">
        <v>12</v>
      </c>
      <c r="P3" s="28"/>
      <c r="Q3" s="28"/>
      <c r="R3" s="28"/>
      <c r="S3" s="28"/>
      <c r="T3" s="45" t="s">
        <v>53</v>
      </c>
      <c r="U3" s="45"/>
      <c r="V3" s="45"/>
      <c r="Z3" s="45" t="s">
        <v>16</v>
      </c>
      <c r="AA3" s="45"/>
      <c r="AB3" s="45"/>
      <c r="AG3" s="29"/>
      <c r="AH3" s="29" t="s">
        <v>56</v>
      </c>
      <c r="AI3" s="29"/>
      <c r="AN3" s="45" t="s">
        <v>70</v>
      </c>
      <c r="AO3" s="45"/>
      <c r="AP3" s="45"/>
      <c r="AQ3" s="45"/>
      <c r="AR3" s="45"/>
    </row>
    <row r="4" spans="1:44" ht="23.25" x14ac:dyDescent="0.35">
      <c r="A4" s="28"/>
      <c r="B4" s="28"/>
      <c r="C4" s="28"/>
      <c r="D4" s="28"/>
      <c r="E4" s="28"/>
      <c r="F4" s="28"/>
      <c r="G4" s="28"/>
      <c r="H4" s="28"/>
      <c r="I4" s="28"/>
      <c r="J4" s="28"/>
      <c r="K4" s="28"/>
      <c r="L4" s="28"/>
      <c r="M4" s="28"/>
      <c r="N4" s="28"/>
      <c r="O4" s="28"/>
      <c r="P4" s="28"/>
      <c r="Q4" s="28"/>
      <c r="R4" s="28"/>
      <c r="S4" s="28"/>
      <c r="T4" s="28"/>
      <c r="U4" s="28"/>
      <c r="V4" s="28"/>
    </row>
  </sheetData>
  <mergeCells count="4">
    <mergeCell ref="T3:V3"/>
    <mergeCell ref="H3:J3"/>
    <mergeCell ref="Z3:AB3"/>
    <mergeCell ref="AN3:AR3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12"/>
  <sheetViews>
    <sheetView topLeftCell="A4" zoomScale="190" zoomScaleNormal="190" workbookViewId="0">
      <selection activeCell="E10" sqref="E10"/>
    </sheetView>
  </sheetViews>
  <sheetFormatPr baseColWidth="10" defaultRowHeight="15" x14ac:dyDescent="0.25"/>
  <sheetData>
    <row r="2" spans="2:5" x14ac:dyDescent="0.25">
      <c r="B2" s="46" t="s">
        <v>57</v>
      </c>
      <c r="C2" s="46"/>
    </row>
    <row r="4" spans="2:5" x14ac:dyDescent="0.25">
      <c r="B4" s="2" t="s">
        <v>58</v>
      </c>
      <c r="C4" s="2" t="s">
        <v>59</v>
      </c>
    </row>
    <row r="5" spans="2:5" x14ac:dyDescent="0.25">
      <c r="B5" s="2" t="s">
        <v>60</v>
      </c>
      <c r="C5" s="2">
        <v>683393</v>
      </c>
    </row>
    <row r="6" spans="2:5" x14ac:dyDescent="0.25">
      <c r="B6" s="2" t="s">
        <v>56</v>
      </c>
      <c r="C6" s="2">
        <v>98485</v>
      </c>
    </row>
    <row r="7" spans="2:5" x14ac:dyDescent="0.25">
      <c r="B7" s="2" t="s">
        <v>63</v>
      </c>
      <c r="C7" s="2">
        <v>47357</v>
      </c>
    </row>
    <row r="8" spans="2:5" x14ac:dyDescent="0.25">
      <c r="B8" s="2" t="s">
        <v>69</v>
      </c>
      <c r="C8" s="2">
        <v>49124</v>
      </c>
    </row>
    <row r="9" spans="2:5" x14ac:dyDescent="0.25">
      <c r="B9" s="2" t="s">
        <v>62</v>
      </c>
      <c r="C9" s="2">
        <v>27265</v>
      </c>
    </row>
    <row r="10" spans="2:5" x14ac:dyDescent="0.25">
      <c r="B10" s="2" t="s">
        <v>64</v>
      </c>
      <c r="C10" s="2">
        <v>952195</v>
      </c>
      <c r="E10" t="s">
        <v>61</v>
      </c>
    </row>
    <row r="11" spans="2:5" x14ac:dyDescent="0.25">
      <c r="B11" s="2" t="s">
        <v>66</v>
      </c>
      <c r="C11" s="2">
        <v>887026</v>
      </c>
      <c r="E11" t="s">
        <v>67</v>
      </c>
    </row>
    <row r="12" spans="2:5" x14ac:dyDescent="0.25">
      <c r="B12" s="2" t="s">
        <v>65</v>
      </c>
      <c r="C12" s="2">
        <v>309082</v>
      </c>
      <c r="E12" t="s">
        <v>68</v>
      </c>
    </row>
  </sheetData>
  <mergeCells count="1">
    <mergeCell ref="B2:C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6</vt:i4>
      </vt:variant>
      <vt:variant>
        <vt:lpstr>Rangos con nombre</vt:lpstr>
      </vt:variant>
      <vt:variant>
        <vt:i4>9</vt:i4>
      </vt:variant>
    </vt:vector>
  </HeadingPairs>
  <TitlesOfParts>
    <vt:vector size="15" baseType="lpstr">
      <vt:lpstr>PLAN DE MANTENIMIENTO </vt:lpstr>
      <vt:lpstr>Mantenimientos 1 </vt:lpstr>
      <vt:lpstr>Conductores </vt:lpstr>
      <vt:lpstr>Historial de Mantenimientos </vt:lpstr>
      <vt:lpstr>Respaldos </vt:lpstr>
      <vt:lpstr>Hoja1</vt:lpstr>
      <vt:lpstr>CONDUCTORES</vt:lpstr>
      <vt:lpstr>PA</vt:lpstr>
      <vt:lpstr>PLA</vt:lpstr>
      <vt:lpstr>PLACAS</vt:lpstr>
      <vt:lpstr>PT0</vt:lpstr>
      <vt:lpstr>PTO</vt:lpstr>
      <vt:lpstr>TI</vt:lpstr>
      <vt:lpstr>TIPOS</vt:lpstr>
      <vt:lpstr>VEHICULO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COMPANIA_ABRIL_TRANS</dc:creator>
  <cp:lastModifiedBy>COMPANIA_ABRIL_TRANS</cp:lastModifiedBy>
  <dcterms:created xsi:type="dcterms:W3CDTF">2023-04-05T15:49:08Z</dcterms:created>
  <dcterms:modified xsi:type="dcterms:W3CDTF">2023-12-18T18:16:32Z</dcterms:modified>
</cp:coreProperties>
</file>